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fileSharing readOnlyRecommended="1"/>
  <workbookPr codeName="ThisWorkbook" defaultThemeVersion="124226"/>
  <mc:AlternateContent xmlns:mc="http://schemas.openxmlformats.org/markup-compatibility/2006">
    <mc:Choice Requires="x15">
      <x15ac:absPath xmlns:x15ac="http://schemas.microsoft.com/office/spreadsheetml/2010/11/ac" url="https://d.docs.live.net/9214af4e0e3be756/Documents/"/>
    </mc:Choice>
  </mc:AlternateContent>
  <xr:revisionPtr revIDLastSave="12" documentId="8_{704D1B30-98D0-474D-8224-04277AC0611C}" xr6:coauthVersionLast="47" xr6:coauthVersionMax="47" xr10:uidLastSave="{CD2C97DA-C66F-46DF-A1C3-EDCB74B93949}"/>
  <bookViews>
    <workbookView xWindow="-108" yWindow="-108" windowWidth="23256" windowHeight="13896" tabRatio="731" xr2:uid="{00000000-000D-0000-FFFF-FFFF00000000}"/>
  </bookViews>
  <sheets>
    <sheet name="Primary Layout" sheetId="1" r:id="rId1"/>
  </sheets>
  <definedNames>
    <definedName name="_xlnm._FilterDatabase" localSheetId="0" hidden="1">'Primary Layout'!$A$16:$AO$134</definedName>
    <definedName name="_xlnm.Print_Area" localSheetId="0">'Primary Layout'!$A$16:$AF$16</definedName>
    <definedName name="_xlnm.Print_Titles" localSheetId="0">'Primary Layout'!$11:$15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9" i="1" l="1"/>
  <c r="N73" i="1" l="1"/>
  <c r="Z90" i="1" l="1"/>
  <c r="T134" i="1" l="1"/>
  <c r="R134" i="1"/>
  <c r="AA134" i="1" l="1"/>
  <c r="AA133" i="1" l="1"/>
  <c r="T133" i="1"/>
  <c r="R133" i="1"/>
  <c r="R76" i="1" l="1"/>
  <c r="S76" i="1"/>
  <c r="T35" i="1" l="1"/>
  <c r="R35" i="1"/>
  <c r="R29" i="1" l="1"/>
  <c r="N4" i="1" l="1"/>
  <c r="M134" i="1" l="1"/>
  <c r="J134" i="1" s="1"/>
  <c r="M133" i="1"/>
  <c r="J133" i="1" s="1"/>
  <c r="M132" i="1"/>
  <c r="J132" i="1" s="1"/>
  <c r="M131" i="1"/>
  <c r="J131" i="1" s="1"/>
  <c r="M130" i="1"/>
  <c r="J130" i="1" s="1"/>
  <c r="M129" i="1"/>
  <c r="J129" i="1" s="1"/>
  <c r="M128" i="1"/>
  <c r="J128" i="1" s="1"/>
  <c r="M127" i="1"/>
  <c r="J127" i="1" s="1"/>
  <c r="M126" i="1"/>
  <c r="J126" i="1" s="1"/>
  <c r="M125" i="1"/>
  <c r="J125" i="1" s="1"/>
  <c r="M124" i="1"/>
  <c r="J124" i="1" s="1"/>
  <c r="M123" i="1"/>
  <c r="J123" i="1" s="1"/>
  <c r="M122" i="1"/>
  <c r="J122" i="1" s="1"/>
  <c r="M121" i="1"/>
  <c r="J121" i="1" s="1"/>
  <c r="M120" i="1"/>
  <c r="J120" i="1" s="1"/>
  <c r="M119" i="1"/>
  <c r="J119" i="1" s="1"/>
  <c r="M118" i="1"/>
  <c r="J118" i="1" s="1"/>
  <c r="M117" i="1"/>
  <c r="J117" i="1" s="1"/>
  <c r="M116" i="1"/>
  <c r="J116" i="1" s="1"/>
  <c r="M115" i="1"/>
  <c r="J115" i="1" s="1"/>
  <c r="M114" i="1"/>
  <c r="J114" i="1" s="1"/>
  <c r="M113" i="1"/>
  <c r="J113" i="1" s="1"/>
  <c r="M112" i="1"/>
  <c r="J112" i="1" s="1"/>
  <c r="M111" i="1"/>
  <c r="J111" i="1" s="1"/>
  <c r="M110" i="1"/>
  <c r="J110" i="1" s="1"/>
  <c r="M109" i="1"/>
  <c r="J109" i="1" s="1"/>
  <c r="M108" i="1"/>
  <c r="J108" i="1" s="1"/>
  <c r="M107" i="1"/>
  <c r="J107" i="1" s="1"/>
  <c r="M106" i="1"/>
  <c r="J106" i="1" s="1"/>
  <c r="M105" i="1"/>
  <c r="J105" i="1" s="1"/>
  <c r="M104" i="1"/>
  <c r="J104" i="1" s="1"/>
  <c r="M103" i="1"/>
  <c r="J103" i="1" s="1"/>
  <c r="M102" i="1"/>
  <c r="J102" i="1" s="1"/>
  <c r="M101" i="1"/>
  <c r="J101" i="1" s="1"/>
  <c r="M100" i="1"/>
  <c r="J100" i="1" s="1"/>
  <c r="M99" i="1"/>
  <c r="J99" i="1" s="1"/>
  <c r="M98" i="1"/>
  <c r="J98" i="1" s="1"/>
  <c r="M97" i="1"/>
  <c r="J97" i="1" s="1"/>
  <c r="M96" i="1"/>
  <c r="J96" i="1" s="1"/>
  <c r="M95" i="1"/>
  <c r="J95" i="1" s="1"/>
  <c r="M94" i="1"/>
  <c r="J94" i="1" s="1"/>
  <c r="M93" i="1"/>
  <c r="J93" i="1" s="1"/>
  <c r="M92" i="1"/>
  <c r="J92" i="1" s="1"/>
  <c r="M91" i="1"/>
  <c r="J91" i="1" s="1"/>
  <c r="M90" i="1"/>
  <c r="J90" i="1" s="1"/>
  <c r="M89" i="1"/>
  <c r="J89" i="1" s="1"/>
  <c r="M88" i="1"/>
  <c r="J88" i="1" s="1"/>
  <c r="M87" i="1"/>
  <c r="J87" i="1" s="1"/>
  <c r="M86" i="1"/>
  <c r="J86" i="1" s="1"/>
  <c r="M85" i="1"/>
  <c r="J85" i="1" s="1"/>
  <c r="M84" i="1"/>
  <c r="J84" i="1" s="1"/>
  <c r="M83" i="1"/>
  <c r="J83" i="1" s="1"/>
  <c r="M82" i="1"/>
  <c r="J82" i="1" s="1"/>
  <c r="M81" i="1"/>
  <c r="J81" i="1" s="1"/>
  <c r="M80" i="1"/>
  <c r="J80" i="1" s="1"/>
  <c r="M79" i="1"/>
  <c r="J79" i="1" s="1"/>
  <c r="M78" i="1"/>
  <c r="J78" i="1" s="1"/>
  <c r="M77" i="1"/>
  <c r="J77" i="1" s="1"/>
  <c r="M75" i="1"/>
  <c r="J75" i="1" s="1"/>
  <c r="M74" i="1"/>
  <c r="J74" i="1" s="1"/>
  <c r="M73" i="1"/>
  <c r="J73" i="1" s="1"/>
  <c r="M72" i="1"/>
  <c r="J72" i="1" s="1"/>
  <c r="M71" i="1"/>
  <c r="J71" i="1" s="1"/>
  <c r="M70" i="1"/>
  <c r="J70" i="1" s="1"/>
  <c r="M69" i="1"/>
  <c r="J69" i="1" s="1"/>
  <c r="M68" i="1"/>
  <c r="J68" i="1" s="1"/>
  <c r="M67" i="1"/>
  <c r="J67" i="1" s="1"/>
  <c r="M66" i="1"/>
  <c r="J66" i="1" s="1"/>
  <c r="M65" i="1"/>
  <c r="J65" i="1" s="1"/>
  <c r="M64" i="1"/>
  <c r="J64" i="1" s="1"/>
  <c r="M63" i="1"/>
  <c r="J63" i="1" s="1"/>
  <c r="M62" i="1"/>
  <c r="J62" i="1" s="1"/>
  <c r="M61" i="1"/>
  <c r="J61" i="1" s="1"/>
  <c r="M60" i="1"/>
  <c r="J60" i="1" s="1"/>
  <c r="M59" i="1"/>
  <c r="J59" i="1" s="1"/>
  <c r="M58" i="1"/>
  <c r="J58" i="1" s="1"/>
  <c r="M57" i="1"/>
  <c r="J57" i="1" s="1"/>
  <c r="M56" i="1"/>
  <c r="J56" i="1" s="1"/>
  <c r="M55" i="1"/>
  <c r="J55" i="1" s="1"/>
  <c r="M54" i="1"/>
  <c r="J54" i="1" s="1"/>
  <c r="M53" i="1"/>
  <c r="J53" i="1" s="1"/>
  <c r="M52" i="1"/>
  <c r="J52" i="1" s="1"/>
  <c r="M51" i="1"/>
  <c r="J51" i="1" s="1"/>
  <c r="M50" i="1"/>
  <c r="J50" i="1" s="1"/>
  <c r="M49" i="1"/>
  <c r="J49" i="1" s="1"/>
  <c r="M48" i="1"/>
  <c r="J48" i="1" s="1"/>
  <c r="M47" i="1"/>
  <c r="J47" i="1" s="1"/>
  <c r="M46" i="1"/>
  <c r="J46" i="1" s="1"/>
  <c r="M45" i="1"/>
  <c r="J45" i="1" s="1"/>
  <c r="M44" i="1"/>
  <c r="J44" i="1" s="1"/>
  <c r="M43" i="1"/>
  <c r="J43" i="1" s="1"/>
  <c r="M42" i="1"/>
  <c r="J42" i="1" s="1"/>
  <c r="M41" i="1"/>
  <c r="J41" i="1" s="1"/>
  <c r="M40" i="1"/>
  <c r="J40" i="1" s="1"/>
  <c r="M39" i="1"/>
  <c r="J39" i="1" s="1"/>
  <c r="M38" i="1"/>
  <c r="J38" i="1" s="1"/>
  <c r="M37" i="1"/>
  <c r="J37" i="1" s="1"/>
  <c r="M36" i="1"/>
  <c r="J36" i="1" s="1"/>
  <c r="M35" i="1"/>
  <c r="J35" i="1" s="1"/>
  <c r="M34" i="1"/>
  <c r="J34" i="1" s="1"/>
  <c r="M33" i="1"/>
  <c r="J33" i="1" s="1"/>
  <c r="M32" i="1"/>
  <c r="J32" i="1" s="1"/>
  <c r="M31" i="1"/>
  <c r="J31" i="1" s="1"/>
  <c r="M29" i="1"/>
  <c r="J29" i="1" s="1"/>
  <c r="M28" i="1"/>
  <c r="J28" i="1" s="1"/>
  <c r="M27" i="1"/>
  <c r="J27" i="1" s="1"/>
  <c r="M26" i="1"/>
  <c r="J26" i="1" s="1"/>
  <c r="M25" i="1"/>
  <c r="J25" i="1" s="1"/>
  <c r="M24" i="1"/>
  <c r="J24" i="1" s="1"/>
  <c r="M23" i="1"/>
  <c r="J23" i="1" s="1"/>
  <c r="M22" i="1"/>
  <c r="J22" i="1" s="1"/>
  <c r="M21" i="1"/>
  <c r="J21" i="1" s="1"/>
  <c r="M20" i="1"/>
  <c r="J20" i="1" s="1"/>
  <c r="M19" i="1"/>
  <c r="J19" i="1" s="1"/>
  <c r="M18" i="1"/>
  <c r="J18" i="1" s="1"/>
  <c r="M17" i="1"/>
  <c r="J17" i="1" s="1"/>
  <c r="M76" i="1"/>
  <c r="J76" i="1" s="1"/>
  <c r="M30" i="1"/>
  <c r="J30" i="1" s="1"/>
  <c r="AN30" i="1"/>
  <c r="AN76" i="1"/>
  <c r="AN17" i="1"/>
  <c r="AN18" i="1"/>
  <c r="AN19" i="1"/>
  <c r="AN20" i="1"/>
  <c r="AN21" i="1"/>
  <c r="AN22" i="1"/>
  <c r="AN23" i="1"/>
  <c r="AN24" i="1"/>
  <c r="AN25" i="1"/>
  <c r="AN26" i="1"/>
  <c r="AN27" i="1"/>
  <c r="AN28" i="1"/>
  <c r="AN29"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1" i="1"/>
  <c r="AN112" i="1"/>
  <c r="AN113" i="1"/>
  <c r="AN114" i="1"/>
  <c r="AN115" i="1"/>
  <c r="AN116" i="1"/>
  <c r="AN117" i="1"/>
  <c r="AN118" i="1"/>
  <c r="AN119" i="1"/>
  <c r="AN120" i="1"/>
  <c r="AN121" i="1"/>
  <c r="AN122" i="1"/>
  <c r="AN123" i="1"/>
  <c r="AN124" i="1"/>
  <c r="AN125" i="1"/>
  <c r="AN126" i="1"/>
  <c r="AN127" i="1"/>
  <c r="AN128" i="1"/>
  <c r="AN129" i="1"/>
  <c r="AN130" i="1"/>
  <c r="AN131" i="1"/>
  <c r="AN132" i="1"/>
  <c r="AN133" i="1"/>
  <c r="AN134" i="1"/>
  <c r="AN16" i="1"/>
  <c r="AJ30" i="1"/>
  <c r="AJ76" i="1"/>
  <c r="AJ17" i="1"/>
  <c r="AJ18" i="1"/>
  <c r="AJ19" i="1"/>
  <c r="AJ20" i="1"/>
  <c r="AJ21" i="1"/>
  <c r="AJ22" i="1"/>
  <c r="AJ23" i="1"/>
  <c r="AJ24" i="1"/>
  <c r="AJ25" i="1"/>
  <c r="AJ26" i="1"/>
  <c r="AJ27" i="1"/>
  <c r="AJ28" i="1"/>
  <c r="AJ29"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6" i="1"/>
  <c r="U16" i="1"/>
  <c r="Q16" i="1"/>
  <c r="M16" i="1"/>
  <c r="J16" i="1" s="1"/>
  <c r="U30" i="1"/>
  <c r="U76" i="1"/>
  <c r="U17" i="1"/>
  <c r="U18" i="1"/>
  <c r="U19" i="1"/>
  <c r="U20" i="1"/>
  <c r="U21" i="1"/>
  <c r="U22" i="1"/>
  <c r="U23" i="1"/>
  <c r="U24" i="1"/>
  <c r="U25" i="1"/>
  <c r="U26" i="1"/>
  <c r="U27" i="1"/>
  <c r="U28" i="1"/>
  <c r="U29"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Q30" i="1"/>
  <c r="Q76" i="1"/>
  <c r="Q17" i="1"/>
  <c r="Q18" i="1"/>
  <c r="Q19" i="1"/>
  <c r="Q20" i="1"/>
  <c r="Q21" i="1"/>
  <c r="Q22" i="1"/>
  <c r="Q23" i="1"/>
  <c r="Q24" i="1"/>
  <c r="Q25" i="1"/>
  <c r="Q26" i="1"/>
  <c r="Q27" i="1"/>
  <c r="Q28" i="1"/>
  <c r="Q29"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E11" i="1"/>
  <c r="F11" i="1" s="1"/>
  <c r="G11" i="1" s="1"/>
  <c r="H11" i="1" s="1"/>
  <c r="I11" i="1" s="1"/>
  <c r="J11" i="1" s="1"/>
  <c r="K11" i="1" s="1"/>
  <c r="L11" i="1" s="1"/>
  <c r="M11" i="1" s="1"/>
  <c r="V11" i="1"/>
  <c r="W11" i="1" s="1"/>
  <c r="X11" i="1" s="1"/>
  <c r="Y11" i="1" s="1"/>
  <c r="Z11" i="1" s="1"/>
  <c r="AA11" i="1" s="1"/>
  <c r="AB11" i="1" s="1"/>
  <c r="AC11" i="1" s="1"/>
  <c r="AD11" i="1" s="1"/>
  <c r="AE11" i="1" s="1"/>
</calcChain>
</file>

<file path=xl/sharedStrings.xml><?xml version="1.0" encoding="utf-8"?>
<sst xmlns="http://schemas.openxmlformats.org/spreadsheetml/2006/main" count="524" uniqueCount="103">
  <si>
    <t>Primary Layout Report Date:</t>
  </si>
  <si>
    <t>TARGET DELIVERY DATE: JANUARY 21, 2025</t>
  </si>
  <si>
    <t>total number of rows</t>
  </si>
  <si>
    <r>
      <t xml:space="preserve">This spreadsheet and the accompanying instructions do not constitute, and should not be considered a substitute for, legal advice.  Please refer to the instructions for columns that have an asterisk. The rules governing the proper tax characterization of distributions by mutual funds can be complex.  Each fund should consult its own tax advisor regarding the proper tax characterization and reporting of the fund’s distributions.  </t>
    </r>
    <r>
      <rPr>
        <b/>
        <i/>
        <sz val="10"/>
        <rFont val="Palatino"/>
        <family val="1"/>
      </rPr>
      <t>Please note that AMT should be provided in Column 31 as a percentage of Column 30, not an amount.</t>
    </r>
  </si>
  <si>
    <t>5 decimals</t>
  </si>
  <si>
    <t>Note: no requirement to skip rows between entries or list in CUSIP order</t>
  </si>
  <si>
    <t>Year Included in Shareholders' Income</t>
  </si>
  <si>
    <t>Form 1099 Box 1a Breakdown</t>
  </si>
  <si>
    <t>Box 1a Total</t>
  </si>
  <si>
    <t>Form 1099 Box 1b Breakdown</t>
  </si>
  <si>
    <t>Box 1b Total</t>
  </si>
  <si>
    <t>Box 2a</t>
  </si>
  <si>
    <t>Box 2b</t>
  </si>
  <si>
    <t>Box 2c</t>
  </si>
  <si>
    <t>Box 2d</t>
  </si>
  <si>
    <t>Box 3</t>
  </si>
  <si>
    <t>Box 7</t>
  </si>
  <si>
    <t>Box 9</t>
  </si>
  <si>
    <t>Box 10</t>
  </si>
  <si>
    <t>Box 12</t>
  </si>
  <si>
    <t>Box 13</t>
  </si>
  <si>
    <t>Form 1099 Box 5 Breakdown</t>
  </si>
  <si>
    <t>Box 5 Total</t>
  </si>
  <si>
    <t>Form 1099 Box 2e Breakdown</t>
  </si>
  <si>
    <t>Box 2e</t>
  </si>
  <si>
    <t>Box 2f</t>
  </si>
  <si>
    <t>Security Description (Fund Name)</t>
  </si>
  <si>
    <t>CUSIP</t>
  </si>
  <si>
    <t>Ticker Symbol</t>
  </si>
  <si>
    <t xml:space="preserve"> Estimated (E)</t>
  </si>
  <si>
    <t>Reclass (R)</t>
  </si>
  <si>
    <t>Corrected (C) or Extended (X)</t>
  </si>
  <si>
    <t>Record Date</t>
  </si>
  <si>
    <t>Ex-Dividend Date</t>
  </si>
  <si>
    <t>Payable Date</t>
  </si>
  <si>
    <t>Total Distribution Per Share (11+12+13)</t>
  </si>
  <si>
    <t>2023 (Prior Year)</t>
  </si>
  <si>
    <t>2025 (Next Year)</t>
  </si>
  <si>
    <t>2024 (Current Year) (14+15+22+26+28+30)</t>
  </si>
  <si>
    <t>Income Dividends</t>
  </si>
  <si>
    <t>Short-term Capital Gain</t>
  </si>
  <si>
    <t>Foreign Tax Paid</t>
  </si>
  <si>
    <t>Ordinary Dividends (14+15+16)</t>
  </si>
  <si>
    <t>Qualified Income Dividends</t>
  </si>
  <si>
    <t>Qualified Short-term Gains</t>
  </si>
  <si>
    <t>Qualified Foreign Tax Paid</t>
  </si>
  <si>
    <t>Qualified Dividends* (18+19+20)</t>
  </si>
  <si>
    <t>Total Capital Gain Distr.</t>
  </si>
  <si>
    <t>Unrecap Sec. 1250 Gain</t>
  </si>
  <si>
    <t>Section 1202 Gain</t>
  </si>
  <si>
    <t>Collectibles (28%) Gain</t>
  </si>
  <si>
    <t>Nondividend Distributions</t>
  </si>
  <si>
    <t xml:space="preserve">Cash Liquidation Distr. </t>
  </si>
  <si>
    <t>Noncash Liquidation Distr.</t>
  </si>
  <si>
    <t>Exempt Interest Dividends</t>
  </si>
  <si>
    <t>Percentage of AMT in Column 30</t>
  </si>
  <si>
    <t>CUSIP Number Change (M) or (Y)</t>
  </si>
  <si>
    <t>Section 199A Income Dividends</t>
  </si>
  <si>
    <t>Section 199A Short-term Gains</t>
  </si>
  <si>
    <t>Section 199A Foreign Tax Paid</t>
  </si>
  <si>
    <t>Section 199A Dividends* (33+34+35)</t>
  </si>
  <si>
    <t>Section 897 Income Dividends</t>
  </si>
  <si>
    <t>Section 897 Short-term Gains</t>
  </si>
  <si>
    <t>Section 897 Foreign Tax Paid</t>
  </si>
  <si>
    <t>Section 897 Ordinary Dividends (37+38+39)</t>
  </si>
  <si>
    <t>Section 897 Capital Gain</t>
  </si>
  <si>
    <t>Roundhill Bitcoin Covered Call Strategy ETF</t>
  </si>
  <si>
    <t>77926X502</t>
  </si>
  <si>
    <t>YBTC</t>
  </si>
  <si>
    <t>Roundhill China Dragons ETF</t>
  </si>
  <si>
    <t>77926X874</t>
  </si>
  <si>
    <t>DRAG</t>
  </si>
  <si>
    <t>Roundhill Daily 2X Long Magnificent Seven ETF</t>
  </si>
  <si>
    <t>77926X700</t>
  </si>
  <si>
    <t>MAGX</t>
  </si>
  <si>
    <t>Roundhill Ether Covered Call Strategy ETF</t>
  </si>
  <si>
    <t>77926X841</t>
  </si>
  <si>
    <t>YETH</t>
  </si>
  <si>
    <t>Roundhill GLP-1 &amp; Weight Loss ETF</t>
  </si>
  <si>
    <t>77926X882</t>
  </si>
  <si>
    <t>OZEM</t>
  </si>
  <si>
    <t>Roundhill Innovation 100 0DTE Covered Call Strategy ETF</t>
  </si>
  <si>
    <t>77926X304</t>
  </si>
  <si>
    <t>QDTE</t>
  </si>
  <si>
    <t>Roundhill Magnificent Seven ETF</t>
  </si>
  <si>
    <t>53656G498</t>
  </si>
  <si>
    <t>MAGS</t>
  </si>
  <si>
    <t>Roundhill Small Cap 0DTE Covered Call Strategy ETF</t>
  </si>
  <si>
    <t>77926X825</t>
  </si>
  <si>
    <t>RDTE</t>
  </si>
  <si>
    <t>Roundhill SP 500 0DTE Covered Call Strategy ETF</t>
  </si>
  <si>
    <t>77926X205</t>
  </si>
  <si>
    <t>XDTE</t>
  </si>
  <si>
    <t>Roundhill SP 500 Target 20 Managed Distribution ETF</t>
  </si>
  <si>
    <t>77926X858</t>
  </si>
  <si>
    <t>XPAY</t>
  </si>
  <si>
    <t>Roundhill Sports Betting &amp; iGaming ETF</t>
  </si>
  <si>
    <t>53656F789</t>
  </si>
  <si>
    <t>BETZ</t>
  </si>
  <si>
    <t>Roundhill Video Games ETF</t>
  </si>
  <si>
    <t>53656F706</t>
  </si>
  <si>
    <t>NERD</t>
  </si>
  <si>
    <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</si>
</sst>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quot;$&quot;* #,##0.000000_);_(&quot;$&quot;* \(#,##0.000000\);_(&quot;$&quot;* &quot;-&quot;??_);_(@_)"/>
    <numFmt numFmtId="165" formatCode="0.000000%"/>
    <numFmt numFmtId="166" formatCode="_(* #,##0.000000_);_(* \(#,##0.000000\);_(* &quot;-&quot;??_);_(@_)"/>
    <numFmt numFmtId="167" formatCode="#,##0.00000_);\(#,##0.00000\)"/>
    <numFmt numFmtId="168" formatCode="#,##0.00000000_);\(#,##0.00000000\)"/>
  </numFmts>
  <fonts count="16">
    <font>
      <sz val="10"/>
      <name val="Arial"/>
    </font>
    <font>
      <b/>
      <sz val="10"/>
      <name val="Arial"/>
      <family val="2"/>
    </font>
    <font>
      <sz val="10"/>
      <name val="Arial"/>
      <family val="2"/>
    </font>
    <font>
      <strike/>
      <u/>
      <sz val="10"/>
      <name val="Arial"/>
      <family val="2"/>
    </font>
    <font>
      <b/>
      <u/>
      <sz val="14"/>
      <name val="Arial"/>
      <family val="2"/>
    </font>
    <font>
      <b/>
      <u/>
      <sz val="8"/>
      <name val="Arial"/>
      <family val="2"/>
    </font>
    <font>
      <b/>
      <u/>
      <sz val="10"/>
      <name val="Arial"/>
      <family val="2"/>
    </font>
    <font>
      <b/>
      <sz val="14"/>
      <name val="Arial"/>
      <family val="2"/>
    </font>
    <font>
      <sz val="11"/>
      <color rgb="FF000000"/>
      <name val="Calibri"/>
      <family val="2"/>
      <scheme val="minor"/>
    </font>
    <font>
      <sz val="10"/>
      <name val="Arial"/>
      <family val="2"/>
    </font>
    <font>
      <i/>
      <sz val="10"/>
      <name val="Palatino"/>
      <family val="1"/>
    </font>
    <font>
      <b/>
      <i/>
      <sz val="10"/>
      <name val="Palatino"/>
      <family val="1"/>
    </font>
    <font>
      <sz val="10"/>
      <name val="Arial"/>
      <family val="2"/>
    </font>
    <font>
      <strike/>
      <u/>
      <sz val="10"/>
      <color rgb="FFFF0000"/>
      <name val="Arial"/>
      <family val="2"/>
    </font>
    <font>
      <sz val="10"/>
      <color rgb="FFFF0000"/>
      <name val="Arial"/>
      <family val="2"/>
    </font>
    <font>
      <b/>
      <sz val="10"/>
      <color rgb="FFFF0000"/>
      <name val="Arial"/>
      <family val="2"/>
    </font>
  </fonts>
  <fills count="4">
    <fill>
      <patternFill patternType="none"/>
    </fill>
    <fill>
      <patternFill patternType="gray125"/>
    </fill>
    <fill>
      <patternFill patternType="solid">
        <fgColor indexed="47"/>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8" fillId="0" borderId="0"/>
    <xf numFmtId="44" fontId="9" fillId="0" borderId="0" applyFont="0" applyFill="0" applyBorder="0" applyAlignment="0" applyProtection="0"/>
    <xf numFmtId="9" fontId="9" fillId="0" borderId="0" applyFont="0" applyFill="0" applyBorder="0" applyAlignment="0" applyProtection="0"/>
    <xf numFmtId="43" fontId="12" fillId="0" borderId="0" applyFont="0" applyFill="0" applyBorder="0" applyAlignment="0" applyProtection="0"/>
  </cellStyleXfs>
  <cellXfs count="63">
    <xf numFmtId="0" fontId="0" fillId="0" borderId="0" xfId="0"/>
    <xf numFmtId="0" fontId="0" fillId="0" borderId="0" xfId="0" applyAlignment="1">
      <alignment horizontal="center"/>
    </xf>
    <xf numFmtId="0" fontId="2" fillId="0" borderId="0" xfId="0" applyFont="1" applyAlignment="1">
      <alignment horizontal="center"/>
    </xf>
    <xf numFmtId="0" fontId="3" fillId="0" borderId="0" xfId="0" applyFont="1" applyAlignment="1">
      <alignment horizontal="center"/>
    </xf>
    <xf numFmtId="0" fontId="1" fillId="0" borderId="0" xfId="0" applyFont="1" applyAlignment="1">
      <alignment horizontal="left"/>
    </xf>
    <xf numFmtId="0" fontId="7" fillId="0" borderId="0" xfId="0" applyFont="1" applyAlignment="1">
      <alignment horizontal="center"/>
    </xf>
    <xf numFmtId="0" fontId="7" fillId="0" borderId="0" xfId="0" applyFont="1" applyAlignment="1">
      <alignment horizontal="left"/>
    </xf>
    <xf numFmtId="0" fontId="2" fillId="0" borderId="0" xfId="0" applyFont="1"/>
    <xf numFmtId="0" fontId="2" fillId="2" borderId="3"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5" xfId="0" applyFont="1" applyFill="1" applyBorder="1" applyAlignment="1">
      <alignment horizontal="center"/>
    </xf>
    <xf numFmtId="0" fontId="2" fillId="3" borderId="0" xfId="0" applyFont="1" applyFill="1" applyAlignment="1">
      <alignment horizontal="center"/>
    </xf>
    <xf numFmtId="14" fontId="2" fillId="0" borderId="0" xfId="0" applyNumberFormat="1" applyFont="1"/>
    <xf numFmtId="164" fontId="2" fillId="0" borderId="0" xfId="2" applyNumberFormat="1" applyFont="1"/>
    <xf numFmtId="165" fontId="2" fillId="0" borderId="0" xfId="3" applyNumberFormat="1" applyFont="1"/>
    <xf numFmtId="0" fontId="1" fillId="0" borderId="1" xfId="0" applyFont="1" applyBorder="1"/>
    <xf numFmtId="0" fontId="1" fillId="0" borderId="1" xfId="0" applyFont="1" applyBorder="1" applyAlignment="1">
      <alignment horizontal="center"/>
    </xf>
    <xf numFmtId="0" fontId="1" fillId="0" borderId="1" xfId="0" applyFont="1" applyBorder="1" applyAlignment="1">
      <alignment wrapText="1"/>
    </xf>
    <xf numFmtId="0" fontId="6" fillId="0" borderId="1" xfId="0" applyFont="1" applyBorder="1" applyAlignment="1">
      <alignment horizontal="center"/>
    </xf>
    <xf numFmtId="0" fontId="0" fillId="0" borderId="1" xfId="0" applyBorder="1"/>
    <xf numFmtId="0" fontId="6" fillId="0" borderId="7" xfId="0" applyFont="1" applyBorder="1" applyAlignment="1">
      <alignment horizontal="center"/>
    </xf>
    <xf numFmtId="0" fontId="10" fillId="0" borderId="0" xfId="0" applyFont="1" applyAlignment="1">
      <alignment horizontal="center" vertical="top" wrapText="1"/>
    </xf>
    <xf numFmtId="166" fontId="2" fillId="0" borderId="0" xfId="4" applyNumberFormat="1" applyFont="1"/>
    <xf numFmtId="166" fontId="1" fillId="0" borderId="0" xfId="4" applyNumberFormat="1" applyFont="1"/>
    <xf numFmtId="167" fontId="2" fillId="0" borderId="0" xfId="4" applyNumberFormat="1" applyFont="1"/>
    <xf numFmtId="167" fontId="2" fillId="0" borderId="0" xfId="2" applyNumberFormat="1" applyFont="1"/>
    <xf numFmtId="14" fontId="1" fillId="0" borderId="2" xfId="0" applyNumberFormat="1" applyFont="1" applyBorder="1" applyAlignment="1">
      <alignment horizontal="left"/>
    </xf>
    <xf numFmtId="168" fontId="2" fillId="0" borderId="0" xfId="4" applyNumberFormat="1" applyFont="1"/>
    <xf numFmtId="168" fontId="2" fillId="0" borderId="0" xfId="2" applyNumberFormat="1" applyFont="1"/>
    <xf numFmtId="167" fontId="2" fillId="0" borderId="0" xfId="0" applyNumberFormat="1" applyFont="1" applyAlignment="1">
      <alignment horizontal="center"/>
    </xf>
    <xf numFmtId="167" fontId="14" fillId="0" borderId="0" xfId="0" applyNumberFormat="1" applyFont="1" applyAlignment="1">
      <alignment horizontal="center"/>
    </xf>
    <xf numFmtId="167" fontId="13" fillId="0" borderId="0" xfId="0" applyNumberFormat="1" applyFont="1" applyAlignment="1">
      <alignment horizontal="center"/>
    </xf>
    <xf numFmtId="167" fontId="6" fillId="0" borderId="1" xfId="0" applyNumberFormat="1" applyFont="1" applyBorder="1" applyAlignment="1">
      <alignment horizontal="center"/>
    </xf>
    <xf numFmtId="168" fontId="0" fillId="0" borderId="0" xfId="0" applyNumberFormat="1"/>
    <xf numFmtId="168" fontId="2" fillId="0" borderId="0" xfId="0" applyNumberFormat="1" applyFont="1" applyAlignment="1">
      <alignment horizontal="center"/>
    </xf>
    <xf numFmtId="168" fontId="10" fillId="0" borderId="0" xfId="0" applyNumberFormat="1" applyFont="1" applyAlignment="1">
      <alignment horizontal="center" vertical="top" wrapText="1"/>
    </xf>
    <xf numFmtId="168" fontId="3" fillId="0" borderId="0" xfId="0" applyNumberFormat="1" applyFont="1" applyAlignment="1">
      <alignment horizontal="center"/>
    </xf>
    <xf numFmtId="168" fontId="0" fillId="0" borderId="1" xfId="0" applyNumberFormat="1" applyBorder="1" applyAlignment="1">
      <alignment horizontal="center"/>
    </xf>
    <xf numFmtId="168" fontId="6" fillId="0" borderId="1" xfId="0" applyNumberFormat="1" applyFont="1" applyBorder="1" applyAlignment="1">
      <alignment horizontal="center"/>
    </xf>
    <xf numFmtId="167" fontId="3" fillId="0" borderId="0" xfId="0" applyNumberFormat="1" applyFont="1" applyAlignment="1">
      <alignment horizontal="center"/>
    </xf>
    <xf numFmtId="167" fontId="15" fillId="0" borderId="0" xfId="0" applyNumberFormat="1" applyFont="1"/>
    <xf numFmtId="167" fontId="0" fillId="0" borderId="0" xfId="0" applyNumberFormat="1"/>
    <xf numFmtId="167" fontId="10" fillId="0" borderId="0" xfId="0" applyNumberFormat="1" applyFont="1" applyAlignment="1">
      <alignment horizontal="center" vertical="top" wrapText="1"/>
    </xf>
    <xf numFmtId="0" fontId="0" fillId="2" borderId="3" xfId="0" applyFill="1" applyBorder="1" applyAlignment="1">
      <alignment horizontal="center"/>
    </xf>
    <xf numFmtId="37" fontId="2" fillId="3" borderId="3" xfId="0" applyNumberFormat="1" applyFont="1" applyFill="1" applyBorder="1" applyAlignment="1">
      <alignment horizontal="center"/>
    </xf>
    <xf numFmtId="37" fontId="15" fillId="0" borderId="0" xfId="0" applyNumberFormat="1" applyFont="1"/>
    <xf numFmtId="168" fontId="2" fillId="0" borderId="0" xfId="4" applyNumberFormat="1" applyFont="1" applyFill="1"/>
    <xf numFmtId="167" fontId="2" fillId="0" borderId="0" xfId="4" applyNumberFormat="1" applyFont="1" applyFill="1"/>
    <xf numFmtId="166" fontId="2" fillId="0" borderId="0" xfId="4" applyNumberFormat="1" applyFont="1" applyFill="1"/>
    <xf numFmtId="168" fontId="2" fillId="0" borderId="0" xfId="2" applyNumberFormat="1" applyFont="1" applyFill="1"/>
    <xf numFmtId="167" fontId="2" fillId="0" borderId="0" xfId="2" applyNumberFormat="1" applyFont="1" applyFill="1"/>
    <xf numFmtId="165" fontId="2" fillId="0" borderId="0" xfId="3" applyNumberFormat="1" applyFont="1" applyFill="1"/>
    <xf numFmtId="164" fontId="2" fillId="0" borderId="0" xfId="2" applyNumberFormat="1" applyFont="1" applyFill="1"/>
    <xf numFmtId="0" fontId="4" fillId="0" borderId="6" xfId="0" applyFont="1" applyBorder="1" applyAlignment="1">
      <alignment horizontal="left"/>
    </xf>
    <xf numFmtId="0" fontId="0" fillId="0" borderId="6" xfId="0" applyBorder="1"/>
    <xf numFmtId="0" fontId="5" fillId="0" borderId="1" xfId="0" applyFont="1" applyBorder="1" applyAlignment="1">
      <alignment horizontal="center"/>
    </xf>
    <xf numFmtId="0" fontId="0" fillId="0" borderId="1" xfId="0" applyBorder="1" applyAlignment="1">
      <alignment horizontal="center"/>
    </xf>
    <xf numFmtId="0" fontId="1" fillId="0" borderId="1" xfId="0" applyFont="1" applyBorder="1" applyAlignment="1">
      <alignment horizontal="center" wrapText="1"/>
    </xf>
    <xf numFmtId="168" fontId="1" fillId="0" borderId="1" xfId="0" applyNumberFormat="1" applyFont="1" applyBorder="1" applyAlignment="1">
      <alignment horizontal="center" wrapText="1"/>
    </xf>
    <xf numFmtId="167" fontId="1" fillId="0" borderId="1" xfId="0" applyNumberFormat="1" applyFont="1" applyBorder="1" applyAlignment="1">
      <alignment horizontal="center" wrapText="1"/>
    </xf>
    <xf numFmtId="0" fontId="10" fillId="0" borderId="0" xfId="0" applyFont="1" applyAlignment="1">
      <alignment horizontal="center" vertical="top" wrapText="1"/>
    </xf>
    <xf numFmtId="0" fontId="1" fillId="0" borderId="7" xfId="0" applyFont="1" applyBorder="1" applyAlignment="1">
      <alignment horizontal="center" wrapText="1"/>
    </xf>
  </cellXfs>
  <cellStyles count="5">
    <cellStyle name="Comma" xfId="4" builtinId="3"/>
    <cellStyle name="Currency" xfId="2" builtinId="4"/>
    <cellStyle name="Normal" xfId="0" builtinId="0"/>
    <cellStyle name="Normal 2" xfId="1" xr:uid="{00000000-0005-0000-0000-000001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Cody" id="{A525CA9C-8EF4-457A-9C15-85105BF7FDA2}">
    <nsvFilter filterId="{00000000-0001-0000-0000-000000000000}" ref="A16:AO134" tableId="0">
      <sortRules>
        <sortRule colId="0">
          <sortCondition ref="A16:A134"/>
        </sortRule>
      </sortRules>
    </nsvFilter>
  </namedSheetView>
  <namedSheetView name="JSB" id="{8CBE9059-9D8A-4F2E-BD22-4762D4E61B88}">
    <nsvFilter filterId="{00000000-0001-0000-0000-000000000000}" ref="A16:AO134" tableId="0"/>
  </namedSheetView>
  <namedSheetView name="Ryan C" id="{68637828-1618-4D89-B0FC-E5454ACECDC4}">
    <nsvFilter filterId="{00000000-0001-0000-0000-000000000000}" ref="A16:AO134" tableId="0"/>
  </namedSheetView>
</namedSheetView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O138"/>
  <sheetViews>
    <sheetView tabSelected="1" zoomScale="85" zoomScaleNormal="85" workbookViewId="0">
      <pane xSplit="3" ySplit="15" topLeftCell="D16" activePane="bottomRight" state="frozen"/>
      <selection pane="topRight"/>
      <selection pane="bottomLeft"/>
      <selection pane="bottomRight" activeCell="A4" sqref="A4"/>
    </sheetView>
  </sheetViews>
  <sheetFormatPr defaultColWidth="9.21875" defaultRowHeight="13.2"/>
  <cols>
    <col min="1" max="1" width="50.5546875" style="7" customWidth="1"/>
    <col min="2" max="2" width="12.44140625" style="7" bestFit="1" customWidth="1"/>
    <col min="3" max="3" width="9" style="7" customWidth="1"/>
    <col min="4" max="4" width="10.21875" style="7" customWidth="1"/>
    <col min="5" max="5" width="8" style="7" customWidth="1"/>
    <col min="6" max="6" width="9.77734375" style="7" customWidth="1"/>
    <col min="7" max="9" width="13" style="13" customWidth="1"/>
    <col min="10" max="10" width="12" style="29" customWidth="1"/>
    <col min="11" max="11" width="12.77734375" style="29" customWidth="1"/>
    <col min="12" max="12" width="11.5546875" style="29" customWidth="1"/>
    <col min="13" max="13" width="17.44140625" style="29" customWidth="1"/>
    <col min="14" max="14" width="12.5546875" style="29" customWidth="1"/>
    <col min="15" max="15" width="13.77734375" style="26" customWidth="1"/>
    <col min="16" max="16" width="12.5546875" style="29" customWidth="1"/>
    <col min="17" max="17" width="13.21875" style="29" customWidth="1"/>
    <col min="18" max="18" width="11.5546875" style="29" customWidth="1"/>
    <col min="19" max="19" width="13.77734375" style="26" customWidth="1"/>
    <col min="20" max="20" width="13.5546875" style="29" customWidth="1"/>
    <col min="21" max="21" width="11.77734375" style="29" customWidth="1"/>
    <col min="22" max="22" width="14.77734375" style="26" customWidth="1"/>
    <col min="23" max="23" width="11" style="29" customWidth="1"/>
    <col min="24" max="24" width="12.5546875" style="29" customWidth="1"/>
    <col min="25" max="25" width="12.77734375" style="29" customWidth="1"/>
    <col min="26" max="27" width="12.44140625" style="29" customWidth="1"/>
    <col min="28" max="28" width="11.21875" style="29" customWidth="1"/>
    <col min="29" max="29" width="12.77734375" style="29" customWidth="1"/>
    <col min="30" max="30" width="12.5546875" style="29" customWidth="1"/>
    <col min="31" max="31" width="13.5546875" style="15" customWidth="1"/>
    <col min="32" max="32" width="13.77734375" style="7" customWidth="1"/>
    <col min="33" max="33" width="12" style="14" customWidth="1"/>
    <col min="34" max="34" width="13" style="14" customWidth="1"/>
    <col min="35" max="35" width="16.21875" style="14" customWidth="1"/>
    <col min="36" max="36" width="15.77734375" style="14" customWidth="1"/>
    <col min="37" max="37" width="14.5546875" style="14" customWidth="1"/>
    <col min="38" max="38" width="14.21875" style="14" customWidth="1"/>
    <col min="39" max="39" width="13.5546875" style="14" customWidth="1"/>
    <col min="40" max="40" width="19.21875" style="14" customWidth="1"/>
    <col min="41" max="41" width="14.77734375" style="14" customWidth="1"/>
    <col min="42" max="16384" width="9.21875" style="7"/>
  </cols>
  <sheetData>
    <row r="1" spans="1:41" hidden="1">
      <c r="J1" s="14"/>
      <c r="K1" s="14"/>
      <c r="L1" s="14"/>
    </row>
    <row r="2" spans="1:41" hidden="1">
      <c r="J2" s="14"/>
      <c r="K2" s="14"/>
      <c r="L2" s="14"/>
    </row>
    <row r="3" spans="1:41" hidden="1">
      <c r="J3" s="14"/>
      <c r="K3" s="14"/>
      <c r="L3" s="14"/>
    </row>
    <row r="4" spans="1:41" customFormat="1" ht="17.399999999999999">
      <c r="A4" s="4" t="s">
        <v>0</v>
      </c>
      <c r="B4" s="27">
        <v>45678</v>
      </c>
      <c r="C4" s="2"/>
      <c r="D4" s="6" t="s">
        <v>1</v>
      </c>
      <c r="E4" s="5"/>
      <c r="G4" s="2"/>
      <c r="H4" s="2"/>
      <c r="I4" s="2"/>
      <c r="M4" s="34"/>
      <c r="N4" s="46">
        <f>COUNTA(A17:A134)</f>
        <v>118</v>
      </c>
      <c r="O4" s="41" t="s">
        <v>2</v>
      </c>
      <c r="P4" s="34"/>
      <c r="Q4" s="35"/>
      <c r="R4" s="35"/>
      <c r="S4" s="30"/>
      <c r="T4" s="35"/>
      <c r="U4" s="35"/>
      <c r="V4" s="30"/>
      <c r="W4" s="35"/>
      <c r="X4" s="35"/>
      <c r="Y4" s="35"/>
      <c r="Z4" s="35"/>
      <c r="AA4" s="35"/>
      <c r="AB4" s="35"/>
      <c r="AC4" s="35"/>
      <c r="AD4" s="35"/>
    </row>
    <row r="5" spans="1:41" customFormat="1">
      <c r="A5" s="1"/>
      <c r="B5" s="1"/>
      <c r="C5" s="2"/>
      <c r="D5" s="2"/>
      <c r="E5" s="2"/>
      <c r="F5" s="2"/>
      <c r="G5" s="2"/>
      <c r="H5" s="2"/>
      <c r="I5" s="2"/>
      <c r="M5" s="34"/>
      <c r="N5" s="34"/>
      <c r="O5" s="42"/>
      <c r="P5" s="34"/>
      <c r="Q5" s="35"/>
      <c r="R5" s="35"/>
      <c r="S5" s="30"/>
      <c r="T5" s="35"/>
      <c r="U5" s="35"/>
      <c r="V5" s="30"/>
      <c r="W5" s="35"/>
      <c r="X5" s="35"/>
      <c r="Y5" s="35"/>
      <c r="Z5" s="35"/>
      <c r="AA5" s="35"/>
      <c r="AB5" s="35"/>
      <c r="AC5" s="35"/>
      <c r="AD5" s="35"/>
    </row>
    <row r="6" spans="1:41" customFormat="1">
      <c r="A6" s="61" t="s">
        <v>3</v>
      </c>
      <c r="B6" s="61"/>
      <c r="C6" s="61"/>
      <c r="D6" s="61"/>
      <c r="E6" s="61"/>
      <c r="F6" s="61"/>
      <c r="G6" s="61"/>
      <c r="H6" s="61"/>
      <c r="I6" s="61"/>
      <c r="J6" s="61"/>
      <c r="K6" s="61"/>
      <c r="L6" s="61"/>
      <c r="M6" s="61"/>
      <c r="N6" s="36"/>
      <c r="O6" s="43"/>
      <c r="P6" s="36"/>
      <c r="Q6" s="35"/>
      <c r="R6" s="35"/>
      <c r="S6" s="30"/>
      <c r="T6" s="35"/>
      <c r="U6" s="35"/>
      <c r="V6" s="30"/>
      <c r="W6" s="35"/>
      <c r="X6" s="35"/>
      <c r="Y6" s="35"/>
      <c r="Z6" s="35"/>
      <c r="AA6" s="35"/>
      <c r="AB6" s="35"/>
      <c r="AC6" s="35"/>
      <c r="AD6" s="35"/>
    </row>
    <row r="7" spans="1:41" customFormat="1">
      <c r="A7" s="61"/>
      <c r="B7" s="61"/>
      <c r="C7" s="61"/>
      <c r="D7" s="61"/>
      <c r="E7" s="61"/>
      <c r="F7" s="61"/>
      <c r="G7" s="61"/>
      <c r="H7" s="61"/>
      <c r="I7" s="61"/>
      <c r="J7" s="61"/>
      <c r="K7" s="61"/>
      <c r="L7" s="61"/>
      <c r="M7" s="61"/>
      <c r="N7" s="36"/>
      <c r="O7" s="43"/>
      <c r="P7" s="36"/>
      <c r="Q7" s="35"/>
      <c r="R7" s="35"/>
      <c r="S7" s="30"/>
      <c r="T7" s="35"/>
      <c r="U7" s="35"/>
      <c r="V7" s="30"/>
      <c r="W7" s="35"/>
      <c r="X7" s="35"/>
      <c r="Y7" s="35"/>
      <c r="Z7" s="35"/>
      <c r="AA7" s="35"/>
      <c r="AB7" s="35"/>
      <c r="AC7" s="35"/>
      <c r="AD7" s="35"/>
    </row>
    <row r="8" spans="1:41" customFormat="1">
      <c r="A8" s="61"/>
      <c r="B8" s="61"/>
      <c r="C8" s="61"/>
      <c r="D8" s="61"/>
      <c r="E8" s="61"/>
      <c r="F8" s="61"/>
      <c r="G8" s="61"/>
      <c r="H8" s="61"/>
      <c r="I8" s="61"/>
      <c r="J8" s="61"/>
      <c r="K8" s="61"/>
      <c r="L8" s="61"/>
      <c r="M8" s="61"/>
      <c r="N8" s="36"/>
      <c r="O8" s="43"/>
      <c r="P8" s="36"/>
      <c r="Q8" s="35"/>
      <c r="R8" s="35"/>
      <c r="S8" s="30"/>
      <c r="T8" s="35"/>
      <c r="U8" s="35"/>
      <c r="V8" s="30"/>
      <c r="W8" s="35"/>
      <c r="X8" s="35"/>
      <c r="Y8" s="35"/>
      <c r="Z8" s="35"/>
      <c r="AA8" s="35"/>
      <c r="AB8" s="35"/>
      <c r="AC8" s="35"/>
      <c r="AD8" s="35"/>
    </row>
    <row r="9" spans="1:41" customFormat="1">
      <c r="A9" s="22"/>
      <c r="B9" s="22"/>
      <c r="C9" s="22"/>
      <c r="D9" s="22"/>
      <c r="E9" s="22"/>
      <c r="F9" s="22"/>
      <c r="G9" s="22"/>
      <c r="H9" s="22"/>
      <c r="I9" s="22"/>
      <c r="J9" s="22"/>
      <c r="K9" s="22"/>
      <c r="L9" s="22"/>
      <c r="M9" s="36"/>
      <c r="N9" s="36"/>
      <c r="O9" s="31" t="s">
        <v>4</v>
      </c>
      <c r="P9" s="36"/>
      <c r="Q9" s="35"/>
      <c r="R9" s="35"/>
      <c r="S9" s="31" t="s">
        <v>4</v>
      </c>
      <c r="T9" s="35"/>
      <c r="U9" s="35"/>
      <c r="V9" s="31" t="s">
        <v>4</v>
      </c>
      <c r="W9" s="35"/>
      <c r="X9" s="35"/>
      <c r="Y9" s="35"/>
      <c r="Z9" s="35"/>
      <c r="AA9" s="35"/>
      <c r="AB9" s="35"/>
      <c r="AC9" s="35"/>
      <c r="AD9" s="35"/>
    </row>
    <row r="10" spans="1:41" customFormat="1" ht="17.399999999999999">
      <c r="A10" s="54" t="s">
        <v>5</v>
      </c>
      <c r="B10" s="55"/>
      <c r="C10" s="55"/>
      <c r="D10" s="55"/>
      <c r="E10" s="55"/>
      <c r="F10" s="55"/>
      <c r="G10" s="55"/>
      <c r="H10" s="55"/>
      <c r="I10" s="55"/>
      <c r="J10" s="55"/>
      <c r="K10" s="3"/>
      <c r="L10" s="3"/>
      <c r="M10" s="37"/>
      <c r="N10" s="37"/>
      <c r="O10" s="40"/>
      <c r="P10" s="37"/>
      <c r="Q10" s="37"/>
      <c r="R10" s="37"/>
      <c r="S10" s="40"/>
      <c r="T10" s="37"/>
      <c r="U10" s="37"/>
      <c r="V10" s="32"/>
      <c r="W10" s="37"/>
      <c r="X10" s="37"/>
      <c r="Y10" s="37"/>
      <c r="Z10" s="37"/>
      <c r="AA10" s="37"/>
      <c r="AB10" s="34"/>
      <c r="AC10" s="34"/>
      <c r="AD10" s="34"/>
    </row>
    <row r="11" spans="1:41" customFormat="1">
      <c r="A11" s="8">
        <v>1</v>
      </c>
      <c r="B11" s="8">
        <v>2</v>
      </c>
      <c r="C11" s="8">
        <v>3</v>
      </c>
      <c r="D11" s="8">
        <v>4</v>
      </c>
      <c r="E11" s="8">
        <f>D11+1</f>
        <v>5</v>
      </c>
      <c r="F11" s="8">
        <f t="shared" ref="F11:AD11" si="0">E11+1</f>
        <v>6</v>
      </c>
      <c r="G11" s="8">
        <f t="shared" si="0"/>
        <v>7</v>
      </c>
      <c r="H11" s="8">
        <f t="shared" si="0"/>
        <v>8</v>
      </c>
      <c r="I11" s="8">
        <f t="shared" si="0"/>
        <v>9</v>
      </c>
      <c r="J11" s="8">
        <f t="shared" si="0"/>
        <v>10</v>
      </c>
      <c r="K11" s="8">
        <f t="shared" si="0"/>
        <v>11</v>
      </c>
      <c r="L11" s="8">
        <f t="shared" si="0"/>
        <v>12</v>
      </c>
      <c r="M11" s="44">
        <f t="shared" si="0"/>
        <v>13</v>
      </c>
      <c r="N11" s="44">
        <v>14</v>
      </c>
      <c r="O11" s="44">
        <v>15</v>
      </c>
      <c r="P11" s="44">
        <v>16</v>
      </c>
      <c r="Q11" s="45">
        <v>17</v>
      </c>
      <c r="R11" s="45">
        <v>18</v>
      </c>
      <c r="S11" s="45">
        <v>19</v>
      </c>
      <c r="T11" s="45">
        <v>20</v>
      </c>
      <c r="U11" s="45">
        <v>21</v>
      </c>
      <c r="V11" s="45">
        <f t="shared" si="0"/>
        <v>22</v>
      </c>
      <c r="W11" s="45">
        <f t="shared" si="0"/>
        <v>23</v>
      </c>
      <c r="X11" s="45">
        <f t="shared" si="0"/>
        <v>24</v>
      </c>
      <c r="Y11" s="45">
        <f t="shared" si="0"/>
        <v>25</v>
      </c>
      <c r="Z11" s="45">
        <f t="shared" si="0"/>
        <v>26</v>
      </c>
      <c r="AA11" s="45">
        <f t="shared" si="0"/>
        <v>27</v>
      </c>
      <c r="AB11" s="45">
        <f t="shared" si="0"/>
        <v>28</v>
      </c>
      <c r="AC11" s="45">
        <f t="shared" si="0"/>
        <v>29</v>
      </c>
      <c r="AD11" s="45">
        <f t="shared" si="0"/>
        <v>30</v>
      </c>
      <c r="AE11" s="45">
        <f>AD11+1</f>
        <v>31</v>
      </c>
      <c r="AF11" s="9">
        <v>32</v>
      </c>
      <c r="AG11" s="9">
        <v>33</v>
      </c>
      <c r="AH11" s="9">
        <v>34</v>
      </c>
      <c r="AI11" s="9">
        <v>35</v>
      </c>
      <c r="AJ11" s="9">
        <v>36</v>
      </c>
      <c r="AK11" s="10">
        <v>37</v>
      </c>
      <c r="AL11" s="10">
        <v>38</v>
      </c>
      <c r="AM11" s="10">
        <v>39</v>
      </c>
      <c r="AN11" s="11">
        <v>40</v>
      </c>
      <c r="AO11" s="12">
        <v>41</v>
      </c>
    </row>
    <row r="12" spans="1:41" customFormat="1" ht="12.75" customHeight="1">
      <c r="A12" s="16"/>
      <c r="B12" s="17"/>
      <c r="C12" s="17"/>
      <c r="D12" s="17"/>
      <c r="E12" s="17"/>
      <c r="F12" s="17"/>
      <c r="G12" s="17"/>
      <c r="H12" s="17"/>
      <c r="I12" s="17"/>
      <c r="J12" s="18"/>
      <c r="K12" s="56" t="s">
        <v>6</v>
      </c>
      <c r="L12" s="57"/>
      <c r="M12" s="57"/>
      <c r="N12" s="38"/>
      <c r="O12" s="33" t="s">
        <v>7</v>
      </c>
      <c r="P12" s="38"/>
      <c r="Q12" s="39" t="s">
        <v>8</v>
      </c>
      <c r="R12" s="39"/>
      <c r="S12" s="33" t="s">
        <v>9</v>
      </c>
      <c r="T12" s="39"/>
      <c r="U12" s="39" t="s">
        <v>10</v>
      </c>
      <c r="V12" s="33" t="s">
        <v>11</v>
      </c>
      <c r="W12" s="39" t="s">
        <v>12</v>
      </c>
      <c r="X12" s="39" t="s">
        <v>13</v>
      </c>
      <c r="Y12" s="39" t="s">
        <v>14</v>
      </c>
      <c r="Z12" s="39" t="s">
        <v>15</v>
      </c>
      <c r="AA12" s="39" t="s">
        <v>16</v>
      </c>
      <c r="AB12" s="39" t="s">
        <v>17</v>
      </c>
      <c r="AC12" s="39" t="s">
        <v>18</v>
      </c>
      <c r="AD12" s="39" t="s">
        <v>19</v>
      </c>
      <c r="AE12" s="19" t="s">
        <v>20</v>
      </c>
      <c r="AF12" s="19"/>
      <c r="AG12" s="19"/>
      <c r="AH12" s="19" t="s">
        <v>21</v>
      </c>
      <c r="AI12" s="20"/>
      <c r="AJ12" s="19" t="s">
        <v>22</v>
      </c>
      <c r="AK12" s="19"/>
      <c r="AL12" s="19" t="s">
        <v>23</v>
      </c>
      <c r="AM12" s="19"/>
      <c r="AN12" s="21" t="s">
        <v>24</v>
      </c>
      <c r="AO12" s="19" t="s">
        <v>25</v>
      </c>
    </row>
    <row r="13" spans="1:41" customFormat="1" ht="15.6" customHeight="1">
      <c r="A13" s="58" t="s">
        <v>26</v>
      </c>
      <c r="B13" s="58" t="s">
        <v>27</v>
      </c>
      <c r="C13" s="58" t="s">
        <v>28</v>
      </c>
      <c r="D13" s="58" t="s">
        <v>29</v>
      </c>
      <c r="E13" s="58" t="s">
        <v>30</v>
      </c>
      <c r="F13" s="58" t="s">
        <v>31</v>
      </c>
      <c r="G13" s="58" t="s">
        <v>32</v>
      </c>
      <c r="H13" s="58" t="s">
        <v>33</v>
      </c>
      <c r="I13" s="58" t="s">
        <v>34</v>
      </c>
      <c r="J13" s="58" t="s">
        <v>35</v>
      </c>
      <c r="K13" s="58" t="s">
        <v>36</v>
      </c>
      <c r="L13" s="58" t="s">
        <v>37</v>
      </c>
      <c r="M13" s="59" t="s">
        <v>38</v>
      </c>
      <c r="N13" s="59" t="s">
        <v>39</v>
      </c>
      <c r="O13" s="60" t="s">
        <v>40</v>
      </c>
      <c r="P13" s="59" t="s">
        <v>41</v>
      </c>
      <c r="Q13" s="59" t="s">
        <v>42</v>
      </c>
      <c r="R13" s="59" t="s">
        <v>43</v>
      </c>
      <c r="S13" s="60" t="s">
        <v>44</v>
      </c>
      <c r="T13" s="59" t="s">
        <v>45</v>
      </c>
      <c r="U13" s="59" t="s">
        <v>46</v>
      </c>
      <c r="V13" s="60" t="s">
        <v>47</v>
      </c>
      <c r="W13" s="59" t="s">
        <v>48</v>
      </c>
      <c r="X13" s="59" t="s">
        <v>49</v>
      </c>
      <c r="Y13" s="59" t="s">
        <v>50</v>
      </c>
      <c r="Z13" s="59" t="s">
        <v>51</v>
      </c>
      <c r="AA13" s="59" t="s">
        <v>41</v>
      </c>
      <c r="AB13" s="59" t="s">
        <v>52</v>
      </c>
      <c r="AC13" s="59" t="s">
        <v>53</v>
      </c>
      <c r="AD13" s="59" t="s">
        <v>54</v>
      </c>
      <c r="AE13" s="58" t="s">
        <v>55</v>
      </c>
      <c r="AF13" s="58" t="s">
        <v>56</v>
      </c>
      <c r="AG13" s="58" t="s">
        <v>57</v>
      </c>
      <c r="AH13" s="58" t="s">
        <v>58</v>
      </c>
      <c r="AI13" s="58" t="s">
        <v>59</v>
      </c>
      <c r="AJ13" s="58" t="s">
        <v>60</v>
      </c>
      <c r="AK13" s="58" t="s">
        <v>61</v>
      </c>
      <c r="AL13" s="58" t="s">
        <v>62</v>
      </c>
      <c r="AM13" s="58" t="s">
        <v>63</v>
      </c>
      <c r="AN13" s="62" t="s">
        <v>64</v>
      </c>
      <c r="AO13" s="58" t="s">
        <v>65</v>
      </c>
    </row>
    <row r="14" spans="1:41" customFormat="1" ht="12.75" customHeight="1">
      <c r="A14" s="58"/>
      <c r="B14" s="58"/>
      <c r="C14" s="58"/>
      <c r="D14" s="58"/>
      <c r="E14" s="58"/>
      <c r="F14" s="58"/>
      <c r="G14" s="58"/>
      <c r="H14" s="58"/>
      <c r="I14" s="58"/>
      <c r="J14" s="58"/>
      <c r="K14" s="58"/>
      <c r="L14" s="58"/>
      <c r="M14" s="59"/>
      <c r="N14" s="59"/>
      <c r="O14" s="60"/>
      <c r="P14" s="59"/>
      <c r="Q14" s="59"/>
      <c r="R14" s="59"/>
      <c r="S14" s="60"/>
      <c r="T14" s="59"/>
      <c r="U14" s="59"/>
      <c r="V14" s="60"/>
      <c r="W14" s="59"/>
      <c r="X14" s="59"/>
      <c r="Y14" s="59"/>
      <c r="Z14" s="59"/>
      <c r="AA14" s="59"/>
      <c r="AB14" s="59"/>
      <c r="AC14" s="59"/>
      <c r="AD14" s="59"/>
      <c r="AE14" s="58"/>
      <c r="AF14" s="58"/>
      <c r="AG14" s="58"/>
      <c r="AH14" s="58"/>
      <c r="AI14" s="58"/>
      <c r="AJ14" s="58"/>
      <c r="AK14" s="58"/>
      <c r="AL14" s="58"/>
      <c r="AM14" s="58"/>
      <c r="AN14" s="62"/>
      <c r="AO14" s="58"/>
    </row>
    <row r="15" spans="1:41" customFormat="1" ht="39" customHeight="1">
      <c r="A15" s="58"/>
      <c r="B15" s="58"/>
      <c r="C15" s="58"/>
      <c r="D15" s="58"/>
      <c r="E15" s="58"/>
      <c r="F15" s="58"/>
      <c r="G15" s="58"/>
      <c r="H15" s="58"/>
      <c r="I15" s="58"/>
      <c r="J15" s="58"/>
      <c r="K15" s="58"/>
      <c r="L15" s="58"/>
      <c r="M15" s="59"/>
      <c r="N15" s="59"/>
      <c r="O15" s="60"/>
      <c r="P15" s="59"/>
      <c r="Q15" s="59"/>
      <c r="R15" s="59"/>
      <c r="S15" s="60"/>
      <c r="T15" s="59"/>
      <c r="U15" s="59"/>
      <c r="V15" s="60"/>
      <c r="W15" s="59"/>
      <c r="X15" s="59"/>
      <c r="Y15" s="59"/>
      <c r="Z15" s="59"/>
      <c r="AA15" s="59"/>
      <c r="AB15" s="59"/>
      <c r="AC15" s="59"/>
      <c r="AD15" s="59"/>
      <c r="AE15" s="58"/>
      <c r="AF15" s="58"/>
      <c r="AG15" s="58"/>
      <c r="AH15" s="58"/>
      <c r="AI15" s="58"/>
      <c r="AJ15" s="58"/>
      <c r="AK15" s="58"/>
      <c r="AL15" s="58"/>
      <c r="AM15" s="58"/>
      <c r="AN15" s="62"/>
      <c r="AO15" s="58"/>
    </row>
    <row r="16" spans="1:41" ht="13.05" customHeight="1">
      <c r="J16" s="23">
        <f t="shared" ref="J16" si="1">K16+L16+M16</f>
        <v>0</v>
      </c>
      <c r="K16" s="23"/>
      <c r="L16" s="23"/>
      <c r="M16" s="28">
        <f t="shared" ref="M16" si="2">N16+O16+V16+Z16+AB16+AD16</f>
        <v>0</v>
      </c>
      <c r="N16" s="28"/>
      <c r="O16" s="25"/>
      <c r="P16" s="28"/>
      <c r="Q16" s="28">
        <f t="shared" ref="Q16" si="3">N16+O16+P16</f>
        <v>0</v>
      </c>
      <c r="R16" s="28"/>
      <c r="S16" s="25"/>
      <c r="T16" s="28"/>
      <c r="U16" s="28">
        <f t="shared" ref="U16" si="4">R16+S16+T16</f>
        <v>0</v>
      </c>
      <c r="V16" s="25"/>
      <c r="W16" s="28"/>
      <c r="X16" s="28"/>
      <c r="Y16" s="28"/>
      <c r="Z16" s="28"/>
      <c r="AA16" s="28"/>
      <c r="AB16" s="28"/>
      <c r="AC16" s="28"/>
      <c r="AD16" s="28"/>
      <c r="AE16" s="24"/>
      <c r="AF16" s="23"/>
      <c r="AG16" s="23"/>
      <c r="AH16" s="23"/>
      <c r="AI16" s="23"/>
      <c r="AJ16" s="23">
        <f t="shared" ref="AJ16" si="5">AG16+AH16+AI16</f>
        <v>0</v>
      </c>
      <c r="AK16" s="23"/>
      <c r="AL16" s="23"/>
      <c r="AM16" s="23"/>
      <c r="AN16" s="23">
        <f t="shared" ref="AN16" si="6">AK16+AL16+AM16</f>
        <v>0</v>
      </c>
      <c r="AO16" s="23"/>
    </row>
    <row r="17" spans="1:41">
      <c r="A17" s="7" t="s">
        <v>66</v>
      </c>
      <c r="B17" s="7" t="s">
        <v>67</v>
      </c>
      <c r="C17" s="7" t="s">
        <v>68</v>
      </c>
      <c r="G17" s="13">
        <v>45321</v>
      </c>
      <c r="H17" s="13">
        <v>45320</v>
      </c>
      <c r="I17" s="13">
        <v>45322</v>
      </c>
      <c r="J17" s="47">
        <f t="shared" ref="J17:J20" si="7">K17+L17+M17</f>
        <v>1.3343000000000003</v>
      </c>
      <c r="K17" s="47"/>
      <c r="L17" s="47"/>
      <c r="M17" s="47">
        <f t="shared" ref="M17:M76" si="8">N17+O17+V17+Z17+AB17+AD17</f>
        <v>1.3343000000000003</v>
      </c>
      <c r="N17" s="47">
        <v>1.3343000000000003</v>
      </c>
      <c r="O17" s="48"/>
      <c r="P17" s="47"/>
      <c r="Q17" s="47">
        <f t="shared" ref="Q17:Q76" si="9">N17+O17+P17</f>
        <v>1.3343000000000003</v>
      </c>
      <c r="R17" s="47"/>
      <c r="S17" s="48"/>
      <c r="T17" s="47"/>
      <c r="U17" s="47">
        <f t="shared" ref="U17:U76" si="10">R17+S17+T17</f>
        <v>0</v>
      </c>
      <c r="V17" s="48"/>
      <c r="W17" s="47"/>
      <c r="X17" s="47"/>
      <c r="Y17" s="47"/>
      <c r="Z17" s="47"/>
      <c r="AA17" s="47"/>
      <c r="AB17" s="47"/>
      <c r="AC17" s="47"/>
      <c r="AD17" s="47"/>
      <c r="AE17" s="49"/>
      <c r="AF17" s="49"/>
      <c r="AG17" s="49"/>
      <c r="AH17" s="49"/>
      <c r="AI17" s="49"/>
      <c r="AJ17" s="49">
        <f t="shared" ref="AJ17:AJ76" si="11">AG17+AH17+AI17</f>
        <v>0</v>
      </c>
      <c r="AK17" s="49"/>
      <c r="AL17" s="49"/>
      <c r="AM17" s="49"/>
      <c r="AN17" s="49">
        <f t="shared" ref="AN17:AN76" si="12">AK17+AL17+AM17</f>
        <v>0</v>
      </c>
      <c r="AO17" s="49"/>
    </row>
    <row r="18" spans="1:41">
      <c r="A18" s="7" t="s">
        <v>66</v>
      </c>
      <c r="B18" s="7" t="s">
        <v>67</v>
      </c>
      <c r="C18" s="7" t="s">
        <v>68</v>
      </c>
      <c r="G18" s="13">
        <v>45350</v>
      </c>
      <c r="H18" s="13">
        <v>45349</v>
      </c>
      <c r="I18" s="13">
        <v>45351</v>
      </c>
      <c r="J18" s="47">
        <f t="shared" si="7"/>
        <v>1.8115629999999998</v>
      </c>
      <c r="K18" s="47"/>
      <c r="L18" s="47"/>
      <c r="M18" s="47">
        <f t="shared" si="8"/>
        <v>1.8115629999999998</v>
      </c>
      <c r="N18" s="47">
        <v>1.8115629999999998</v>
      </c>
      <c r="O18" s="48"/>
      <c r="P18" s="47"/>
      <c r="Q18" s="47">
        <f t="shared" si="9"/>
        <v>1.8115629999999998</v>
      </c>
      <c r="R18" s="47"/>
      <c r="S18" s="48"/>
      <c r="T18" s="47"/>
      <c r="U18" s="47">
        <f t="shared" si="10"/>
        <v>0</v>
      </c>
      <c r="V18" s="48"/>
      <c r="W18" s="47"/>
      <c r="X18" s="47"/>
      <c r="Y18" s="47"/>
      <c r="Z18" s="47"/>
      <c r="AA18" s="47"/>
      <c r="AB18" s="47"/>
      <c r="AC18" s="47"/>
      <c r="AD18" s="47"/>
      <c r="AE18" s="49"/>
      <c r="AF18" s="49"/>
      <c r="AG18" s="49"/>
      <c r="AH18" s="49"/>
      <c r="AI18" s="49"/>
      <c r="AJ18" s="49">
        <f t="shared" si="11"/>
        <v>0</v>
      </c>
      <c r="AK18" s="49"/>
      <c r="AL18" s="49"/>
      <c r="AM18" s="49"/>
      <c r="AN18" s="49">
        <f t="shared" si="12"/>
        <v>0</v>
      </c>
      <c r="AO18" s="49"/>
    </row>
    <row r="19" spans="1:41">
      <c r="A19" s="7" t="s">
        <v>66</v>
      </c>
      <c r="B19" s="7" t="s">
        <v>67</v>
      </c>
      <c r="C19" s="7" t="s">
        <v>68</v>
      </c>
      <c r="G19" s="13">
        <v>45378</v>
      </c>
      <c r="H19" s="13">
        <v>45377</v>
      </c>
      <c r="I19" s="13">
        <v>45379</v>
      </c>
      <c r="J19" s="47">
        <f t="shared" si="7"/>
        <v>4.125</v>
      </c>
      <c r="K19" s="47"/>
      <c r="L19" s="47"/>
      <c r="M19" s="47">
        <f t="shared" si="8"/>
        <v>4.125</v>
      </c>
      <c r="N19" s="47">
        <v>4.125</v>
      </c>
      <c r="O19" s="48"/>
      <c r="P19" s="47"/>
      <c r="Q19" s="47">
        <f t="shared" si="9"/>
        <v>4.125</v>
      </c>
      <c r="R19" s="47"/>
      <c r="S19" s="48"/>
      <c r="T19" s="47"/>
      <c r="U19" s="47">
        <f t="shared" si="10"/>
        <v>0</v>
      </c>
      <c r="V19" s="48"/>
      <c r="W19" s="47"/>
      <c r="X19" s="47"/>
      <c r="Y19" s="47"/>
      <c r="Z19" s="47"/>
      <c r="AA19" s="47"/>
      <c r="AB19" s="47"/>
      <c r="AC19" s="47"/>
      <c r="AD19" s="47"/>
      <c r="AE19" s="49"/>
      <c r="AF19" s="49"/>
      <c r="AG19" s="49"/>
      <c r="AH19" s="49"/>
      <c r="AI19" s="49"/>
      <c r="AJ19" s="49">
        <f t="shared" si="11"/>
        <v>0</v>
      </c>
      <c r="AK19" s="49"/>
      <c r="AL19" s="49"/>
      <c r="AM19" s="49"/>
      <c r="AN19" s="49">
        <f t="shared" si="12"/>
        <v>0</v>
      </c>
      <c r="AO19" s="49"/>
    </row>
    <row r="20" spans="1:41">
      <c r="A20" s="7" t="s">
        <v>66</v>
      </c>
      <c r="B20" s="7" t="s">
        <v>67</v>
      </c>
      <c r="C20" s="7" t="s">
        <v>68</v>
      </c>
      <c r="G20" s="13">
        <v>45411</v>
      </c>
      <c r="H20" s="13">
        <v>45408</v>
      </c>
      <c r="I20" s="13">
        <v>45412</v>
      </c>
      <c r="J20" s="47">
        <f t="shared" si="7"/>
        <v>2.0483980000000006</v>
      </c>
      <c r="K20" s="47"/>
      <c r="L20" s="47"/>
      <c r="M20" s="47">
        <f t="shared" si="8"/>
        <v>2.0483980000000006</v>
      </c>
      <c r="N20" s="47">
        <v>2.0483980000000006</v>
      </c>
      <c r="O20" s="48"/>
      <c r="P20" s="47"/>
      <c r="Q20" s="47">
        <f t="shared" si="9"/>
        <v>2.0483980000000006</v>
      </c>
      <c r="R20" s="47"/>
      <c r="S20" s="48"/>
      <c r="T20" s="47"/>
      <c r="U20" s="47">
        <f t="shared" si="10"/>
        <v>0</v>
      </c>
      <c r="V20" s="48"/>
      <c r="W20" s="47"/>
      <c r="X20" s="47"/>
      <c r="Y20" s="47"/>
      <c r="Z20" s="47"/>
      <c r="AA20" s="47"/>
      <c r="AB20" s="47"/>
      <c r="AC20" s="47"/>
      <c r="AD20" s="47"/>
      <c r="AE20" s="49"/>
      <c r="AF20" s="49"/>
      <c r="AG20" s="49"/>
      <c r="AH20" s="49"/>
      <c r="AI20" s="49"/>
      <c r="AJ20" s="49">
        <f t="shared" si="11"/>
        <v>0</v>
      </c>
      <c r="AK20" s="49"/>
      <c r="AL20" s="49"/>
      <c r="AM20" s="49"/>
      <c r="AN20" s="49">
        <f t="shared" si="12"/>
        <v>0</v>
      </c>
      <c r="AO20" s="49"/>
    </row>
    <row r="21" spans="1:41">
      <c r="A21" s="7" t="s">
        <v>66</v>
      </c>
      <c r="B21" s="7" t="s">
        <v>67</v>
      </c>
      <c r="C21" s="7" t="s">
        <v>68</v>
      </c>
      <c r="G21" s="13">
        <v>45442</v>
      </c>
      <c r="H21" s="13">
        <v>45442</v>
      </c>
      <c r="I21" s="13">
        <v>45443</v>
      </c>
      <c r="J21" s="47">
        <f t="shared" ref="J21:J84" si="13">K21+L21+M21</f>
        <v>1.8431789999999999</v>
      </c>
      <c r="K21" s="47"/>
      <c r="L21" s="47"/>
      <c r="M21" s="47">
        <f t="shared" si="8"/>
        <v>1.8431789999999999</v>
      </c>
      <c r="N21" s="47">
        <v>1.8431789999999999</v>
      </c>
      <c r="O21" s="48"/>
      <c r="P21" s="47"/>
      <c r="Q21" s="47">
        <f t="shared" si="9"/>
        <v>1.8431789999999999</v>
      </c>
      <c r="R21" s="47"/>
      <c r="S21" s="48"/>
      <c r="T21" s="47"/>
      <c r="U21" s="47">
        <f t="shared" si="10"/>
        <v>0</v>
      </c>
      <c r="V21" s="48"/>
      <c r="W21" s="47"/>
      <c r="X21" s="47"/>
      <c r="Y21" s="47"/>
      <c r="Z21" s="47"/>
      <c r="AA21" s="47"/>
      <c r="AB21" s="47"/>
      <c r="AC21" s="47"/>
      <c r="AD21" s="47"/>
      <c r="AE21" s="49"/>
      <c r="AF21" s="49"/>
      <c r="AG21" s="49"/>
      <c r="AH21" s="49"/>
      <c r="AI21" s="49"/>
      <c r="AJ21" s="49">
        <f t="shared" si="11"/>
        <v>0</v>
      </c>
      <c r="AK21" s="49"/>
      <c r="AL21" s="49"/>
      <c r="AM21" s="49"/>
      <c r="AN21" s="49">
        <f t="shared" si="12"/>
        <v>0</v>
      </c>
      <c r="AO21" s="49"/>
    </row>
    <row r="22" spans="1:41">
      <c r="A22" s="7" t="s">
        <v>66</v>
      </c>
      <c r="B22" s="7" t="s">
        <v>67</v>
      </c>
      <c r="C22" s="7" t="s">
        <v>68</v>
      </c>
      <c r="G22" s="13">
        <v>45470</v>
      </c>
      <c r="H22" s="13">
        <v>45470</v>
      </c>
      <c r="I22" s="13">
        <v>45471</v>
      </c>
      <c r="J22" s="47">
        <f t="shared" si="13"/>
        <v>0.91242500000000004</v>
      </c>
      <c r="K22" s="47"/>
      <c r="L22" s="47"/>
      <c r="M22" s="47">
        <f t="shared" si="8"/>
        <v>0.91242500000000004</v>
      </c>
      <c r="N22" s="47">
        <v>0.91242500000000004</v>
      </c>
      <c r="O22" s="48"/>
      <c r="P22" s="47"/>
      <c r="Q22" s="47">
        <f t="shared" si="9"/>
        <v>0.91242500000000004</v>
      </c>
      <c r="R22" s="47"/>
      <c r="S22" s="48"/>
      <c r="T22" s="47"/>
      <c r="U22" s="47">
        <f t="shared" si="10"/>
        <v>0</v>
      </c>
      <c r="V22" s="48"/>
      <c r="W22" s="47"/>
      <c r="X22" s="47"/>
      <c r="Y22" s="47"/>
      <c r="Z22" s="47"/>
      <c r="AA22" s="47"/>
      <c r="AB22" s="47"/>
      <c r="AC22" s="47"/>
      <c r="AD22" s="47"/>
      <c r="AE22" s="49"/>
      <c r="AF22" s="49"/>
      <c r="AG22" s="49"/>
      <c r="AH22" s="49"/>
      <c r="AI22" s="49"/>
      <c r="AJ22" s="49">
        <f t="shared" si="11"/>
        <v>0</v>
      </c>
      <c r="AK22" s="49"/>
      <c r="AL22" s="49"/>
      <c r="AM22" s="49"/>
      <c r="AN22" s="49">
        <f t="shared" si="12"/>
        <v>0</v>
      </c>
      <c r="AO22" s="49"/>
    </row>
    <row r="23" spans="1:41">
      <c r="A23" s="7" t="s">
        <v>66</v>
      </c>
      <c r="B23" s="7" t="s">
        <v>67</v>
      </c>
      <c r="C23" s="7" t="s">
        <v>68</v>
      </c>
      <c r="G23" s="13">
        <v>45503</v>
      </c>
      <c r="H23" s="13">
        <v>45503</v>
      </c>
      <c r="I23" s="13">
        <v>45504</v>
      </c>
      <c r="J23" s="47">
        <f t="shared" si="13"/>
        <v>2.0621680000000002</v>
      </c>
      <c r="K23" s="47"/>
      <c r="L23" s="47"/>
      <c r="M23" s="47">
        <f t="shared" si="8"/>
        <v>2.0621680000000002</v>
      </c>
      <c r="N23" s="47">
        <v>2.0621680000000002</v>
      </c>
      <c r="O23" s="48"/>
      <c r="P23" s="47"/>
      <c r="Q23" s="47">
        <f t="shared" si="9"/>
        <v>2.0621680000000002</v>
      </c>
      <c r="R23" s="47"/>
      <c r="S23" s="48"/>
      <c r="T23" s="47"/>
      <c r="U23" s="47">
        <f t="shared" si="10"/>
        <v>0</v>
      </c>
      <c r="V23" s="48"/>
      <c r="W23" s="47"/>
      <c r="X23" s="47"/>
      <c r="Y23" s="47"/>
      <c r="Z23" s="47"/>
      <c r="AA23" s="47"/>
      <c r="AB23" s="47"/>
      <c r="AC23" s="47"/>
      <c r="AD23" s="47"/>
      <c r="AE23" s="49"/>
      <c r="AF23" s="49"/>
      <c r="AG23" s="49"/>
      <c r="AH23" s="49"/>
      <c r="AI23" s="49"/>
      <c r="AJ23" s="49">
        <f t="shared" si="11"/>
        <v>0</v>
      </c>
      <c r="AK23" s="49"/>
      <c r="AL23" s="49"/>
      <c r="AM23" s="49"/>
      <c r="AN23" s="49">
        <f t="shared" si="12"/>
        <v>0</v>
      </c>
      <c r="AO23" s="49"/>
    </row>
    <row r="24" spans="1:41">
      <c r="A24" s="7" t="s">
        <v>66</v>
      </c>
      <c r="B24" s="7" t="s">
        <v>67</v>
      </c>
      <c r="C24" s="7" t="s">
        <v>68</v>
      </c>
      <c r="G24" s="13">
        <v>45533</v>
      </c>
      <c r="H24" s="13">
        <v>45533</v>
      </c>
      <c r="I24" s="13">
        <v>45534</v>
      </c>
      <c r="J24" s="47">
        <f t="shared" si="13"/>
        <v>1.6119230000000002</v>
      </c>
      <c r="K24" s="47"/>
      <c r="L24" s="47"/>
      <c r="M24" s="47">
        <f t="shared" si="8"/>
        <v>1.6119230000000002</v>
      </c>
      <c r="N24" s="47">
        <v>1.6119230000000002</v>
      </c>
      <c r="O24" s="48"/>
      <c r="P24" s="47"/>
      <c r="Q24" s="47">
        <f t="shared" si="9"/>
        <v>1.6119230000000002</v>
      </c>
      <c r="R24" s="47"/>
      <c r="S24" s="48"/>
      <c r="T24" s="47"/>
      <c r="U24" s="47">
        <f t="shared" si="10"/>
        <v>0</v>
      </c>
      <c r="V24" s="48"/>
      <c r="W24" s="47"/>
      <c r="X24" s="47"/>
      <c r="Y24" s="47"/>
      <c r="Z24" s="47"/>
      <c r="AA24" s="47"/>
      <c r="AB24" s="47"/>
      <c r="AC24" s="47"/>
      <c r="AD24" s="47"/>
      <c r="AE24" s="49"/>
      <c r="AF24" s="49"/>
      <c r="AG24" s="49"/>
      <c r="AH24" s="49"/>
      <c r="AI24" s="49"/>
      <c r="AJ24" s="49">
        <f t="shared" si="11"/>
        <v>0</v>
      </c>
      <c r="AK24" s="49"/>
      <c r="AL24" s="49"/>
      <c r="AM24" s="49"/>
      <c r="AN24" s="49">
        <f t="shared" si="12"/>
        <v>0</v>
      </c>
      <c r="AO24" s="49"/>
    </row>
    <row r="25" spans="1:41">
      <c r="A25" s="7" t="s">
        <v>66</v>
      </c>
      <c r="B25" s="7" t="s">
        <v>67</v>
      </c>
      <c r="C25" s="7" t="s">
        <v>68</v>
      </c>
      <c r="G25" s="13">
        <v>45562</v>
      </c>
      <c r="H25" s="13">
        <v>45562</v>
      </c>
      <c r="I25" s="13">
        <v>45565</v>
      </c>
      <c r="J25" s="47">
        <f t="shared" si="13"/>
        <v>2.1103190000000005</v>
      </c>
      <c r="K25" s="47"/>
      <c r="L25" s="47"/>
      <c r="M25" s="47">
        <f t="shared" si="8"/>
        <v>2.1103190000000005</v>
      </c>
      <c r="N25" s="47">
        <v>2.1103190000000005</v>
      </c>
      <c r="O25" s="48"/>
      <c r="P25" s="47"/>
      <c r="Q25" s="47">
        <f t="shared" si="9"/>
        <v>2.1103190000000005</v>
      </c>
      <c r="R25" s="47"/>
      <c r="S25" s="48"/>
      <c r="T25" s="47"/>
      <c r="U25" s="47">
        <f t="shared" si="10"/>
        <v>0</v>
      </c>
      <c r="V25" s="48"/>
      <c r="W25" s="47"/>
      <c r="X25" s="47"/>
      <c r="Y25" s="47"/>
      <c r="Z25" s="47"/>
      <c r="AA25" s="47"/>
      <c r="AB25" s="47"/>
      <c r="AC25" s="47"/>
      <c r="AD25" s="47"/>
      <c r="AE25" s="49"/>
      <c r="AF25" s="49"/>
      <c r="AG25" s="49"/>
      <c r="AH25" s="49"/>
      <c r="AI25" s="49"/>
      <c r="AJ25" s="49">
        <f t="shared" si="11"/>
        <v>0</v>
      </c>
      <c r="AK25" s="49"/>
      <c r="AL25" s="49"/>
      <c r="AM25" s="49"/>
      <c r="AN25" s="49">
        <f t="shared" si="12"/>
        <v>0</v>
      </c>
      <c r="AO25" s="49"/>
    </row>
    <row r="26" spans="1:41">
      <c r="A26" s="7" t="s">
        <v>66</v>
      </c>
      <c r="B26" s="7" t="s">
        <v>67</v>
      </c>
      <c r="C26" s="7" t="s">
        <v>68</v>
      </c>
      <c r="G26" s="13">
        <v>45595</v>
      </c>
      <c r="H26" s="13">
        <v>45595</v>
      </c>
      <c r="I26" s="13">
        <v>45596</v>
      </c>
      <c r="J26" s="47">
        <f t="shared" si="13"/>
        <v>0.88444999999999996</v>
      </c>
      <c r="K26" s="47"/>
      <c r="L26" s="47"/>
      <c r="M26" s="47">
        <f t="shared" si="8"/>
        <v>0.88444999999999996</v>
      </c>
      <c r="N26" s="47">
        <v>0.88444999999999996</v>
      </c>
      <c r="O26" s="48"/>
      <c r="P26" s="47"/>
      <c r="Q26" s="47">
        <f t="shared" si="9"/>
        <v>0.88444999999999996</v>
      </c>
      <c r="R26" s="47"/>
      <c r="S26" s="48"/>
      <c r="T26" s="47"/>
      <c r="U26" s="47">
        <f t="shared" si="10"/>
        <v>0</v>
      </c>
      <c r="V26" s="48"/>
      <c r="W26" s="47"/>
      <c r="X26" s="47"/>
      <c r="Y26" s="47"/>
      <c r="Z26" s="47"/>
      <c r="AA26" s="47"/>
      <c r="AB26" s="47"/>
      <c r="AC26" s="47"/>
      <c r="AD26" s="47"/>
      <c r="AE26" s="49"/>
      <c r="AF26" s="49"/>
      <c r="AG26" s="49"/>
      <c r="AH26" s="49"/>
      <c r="AI26" s="49"/>
      <c r="AJ26" s="49">
        <f t="shared" si="11"/>
        <v>0</v>
      </c>
      <c r="AK26" s="49"/>
      <c r="AL26" s="49"/>
      <c r="AM26" s="49"/>
      <c r="AN26" s="49">
        <f t="shared" si="12"/>
        <v>0</v>
      </c>
      <c r="AO26" s="49"/>
    </row>
    <row r="27" spans="1:41">
      <c r="A27" s="7" t="s">
        <v>66</v>
      </c>
      <c r="B27" s="7" t="s">
        <v>67</v>
      </c>
      <c r="C27" s="7" t="s">
        <v>68</v>
      </c>
      <c r="G27" s="13">
        <v>45623</v>
      </c>
      <c r="H27" s="13">
        <v>45623</v>
      </c>
      <c r="I27" s="13">
        <v>45625</v>
      </c>
      <c r="J27" s="47">
        <f t="shared" si="13"/>
        <v>1.772934</v>
      </c>
      <c r="K27" s="47"/>
      <c r="L27" s="47"/>
      <c r="M27" s="47">
        <f t="shared" si="8"/>
        <v>1.772934</v>
      </c>
      <c r="N27" s="47">
        <v>1.772934</v>
      </c>
      <c r="O27" s="48"/>
      <c r="P27" s="47"/>
      <c r="Q27" s="47">
        <f t="shared" si="9"/>
        <v>1.772934</v>
      </c>
      <c r="R27" s="47"/>
      <c r="S27" s="48"/>
      <c r="T27" s="47"/>
      <c r="U27" s="47">
        <f t="shared" si="10"/>
        <v>0</v>
      </c>
      <c r="V27" s="48"/>
      <c r="W27" s="47"/>
      <c r="X27" s="47"/>
      <c r="Y27" s="47"/>
      <c r="Z27" s="47"/>
      <c r="AA27" s="47"/>
      <c r="AB27" s="47"/>
      <c r="AC27" s="47"/>
      <c r="AD27" s="47"/>
      <c r="AE27" s="49"/>
      <c r="AF27" s="49"/>
      <c r="AG27" s="49"/>
      <c r="AH27" s="49"/>
      <c r="AI27" s="49"/>
      <c r="AJ27" s="49">
        <f t="shared" si="11"/>
        <v>0</v>
      </c>
      <c r="AK27" s="49"/>
      <c r="AL27" s="49"/>
      <c r="AM27" s="49"/>
      <c r="AN27" s="49">
        <f t="shared" si="12"/>
        <v>0</v>
      </c>
      <c r="AO27" s="49"/>
    </row>
    <row r="28" spans="1:41">
      <c r="A28" s="7" t="s">
        <v>66</v>
      </c>
      <c r="B28" s="7" t="s">
        <v>67</v>
      </c>
      <c r="C28" s="7" t="s">
        <v>68</v>
      </c>
      <c r="G28" s="13">
        <v>45656</v>
      </c>
      <c r="H28" s="13">
        <v>45656</v>
      </c>
      <c r="I28" s="13">
        <v>45657</v>
      </c>
      <c r="J28" s="47">
        <f t="shared" si="13"/>
        <v>1.6321670000000004</v>
      </c>
      <c r="K28" s="47"/>
      <c r="L28" s="47"/>
      <c r="M28" s="47">
        <f t="shared" si="8"/>
        <v>1.6321670000000004</v>
      </c>
      <c r="N28" s="47">
        <v>1.6321670000000004</v>
      </c>
      <c r="O28" s="48"/>
      <c r="P28" s="47"/>
      <c r="Q28" s="47">
        <f t="shared" si="9"/>
        <v>1.6321670000000004</v>
      </c>
      <c r="R28" s="47"/>
      <c r="S28" s="48"/>
      <c r="T28" s="47"/>
      <c r="U28" s="47">
        <f t="shared" si="10"/>
        <v>0</v>
      </c>
      <c r="V28" s="48"/>
      <c r="W28" s="47"/>
      <c r="X28" s="47"/>
      <c r="Y28" s="47"/>
      <c r="Z28" s="47"/>
      <c r="AA28" s="47"/>
      <c r="AB28" s="47"/>
      <c r="AC28" s="47"/>
      <c r="AD28" s="47"/>
      <c r="AE28" s="49"/>
      <c r="AF28" s="49"/>
      <c r="AG28" s="49"/>
      <c r="AH28" s="49"/>
      <c r="AI28" s="49"/>
      <c r="AJ28" s="49">
        <f t="shared" si="11"/>
        <v>0</v>
      </c>
      <c r="AK28" s="49"/>
      <c r="AL28" s="49"/>
      <c r="AM28" s="49"/>
      <c r="AN28" s="49">
        <f t="shared" si="12"/>
        <v>0</v>
      </c>
      <c r="AO28" s="49"/>
    </row>
    <row r="29" spans="1:41">
      <c r="A29" s="7" t="s">
        <v>69</v>
      </c>
      <c r="B29" s="7" t="s">
        <v>70</v>
      </c>
      <c r="C29" s="7" t="s">
        <v>71</v>
      </c>
      <c r="G29" s="13">
        <v>45656</v>
      </c>
      <c r="H29" s="13">
        <v>45656</v>
      </c>
      <c r="I29" s="13">
        <v>45657</v>
      </c>
      <c r="J29" s="47">
        <f t="shared" si="13"/>
        <v>0.21763000000000002</v>
      </c>
      <c r="K29" s="47"/>
      <c r="L29" s="47"/>
      <c r="M29" s="47">
        <f t="shared" si="8"/>
        <v>0.21763000000000002</v>
      </c>
      <c r="N29" s="47">
        <v>0.21763000000000002</v>
      </c>
      <c r="O29" s="48"/>
      <c r="P29" s="47"/>
      <c r="Q29" s="47">
        <f t="shared" si="9"/>
        <v>0.21763000000000002</v>
      </c>
      <c r="R29" s="47">
        <f>N29*0.0123</f>
        <v>2.6768490000000002E-3</v>
      </c>
      <c r="S29" s="48"/>
      <c r="T29" s="47"/>
      <c r="U29" s="47">
        <f t="shared" si="10"/>
        <v>2.6768490000000002E-3</v>
      </c>
      <c r="V29" s="48"/>
      <c r="W29" s="47"/>
      <c r="X29" s="47"/>
      <c r="Y29" s="47"/>
      <c r="Z29" s="47"/>
      <c r="AA29" s="47"/>
      <c r="AB29" s="47"/>
      <c r="AC29" s="47"/>
      <c r="AD29" s="47"/>
      <c r="AE29" s="49"/>
      <c r="AF29" s="49"/>
      <c r="AG29" s="49"/>
      <c r="AH29" s="49"/>
      <c r="AI29" s="49"/>
      <c r="AJ29" s="49">
        <f t="shared" si="11"/>
        <v>0</v>
      </c>
      <c r="AK29" s="49"/>
      <c r="AL29" s="49"/>
      <c r="AM29" s="49"/>
      <c r="AN29" s="49">
        <f t="shared" si="12"/>
        <v>0</v>
      </c>
      <c r="AO29" s="49"/>
    </row>
    <row r="30" spans="1:41">
      <c r="A30" s="7" t="s">
        <v>72</v>
      </c>
      <c r="B30" s="7" t="s">
        <v>73</v>
      </c>
      <c r="C30" s="7" t="s">
        <v>74</v>
      </c>
      <c r="G30" s="13">
        <v>45656</v>
      </c>
      <c r="H30" s="13">
        <v>45656</v>
      </c>
      <c r="I30" s="13">
        <v>45657</v>
      </c>
      <c r="J30" s="47">
        <f t="shared" si="13"/>
        <v>0.3964100000000001</v>
      </c>
      <c r="K30" s="47"/>
      <c r="L30" s="47"/>
      <c r="M30" s="47">
        <f t="shared" si="8"/>
        <v>0.3964100000000001</v>
      </c>
      <c r="N30" s="47">
        <v>0.38694000000000012</v>
      </c>
      <c r="O30" s="48">
        <v>9.4699999999999993E-3</v>
      </c>
      <c r="P30" s="47"/>
      <c r="Q30" s="47">
        <f t="shared" si="9"/>
        <v>0.3964100000000001</v>
      </c>
      <c r="R30" s="47"/>
      <c r="S30" s="48"/>
      <c r="T30" s="47"/>
      <c r="U30" s="47">
        <f t="shared" si="10"/>
        <v>0</v>
      </c>
      <c r="V30" s="48"/>
      <c r="W30" s="47"/>
      <c r="X30" s="47"/>
      <c r="Y30" s="47"/>
      <c r="Z30" s="47"/>
      <c r="AA30" s="47"/>
      <c r="AB30" s="47"/>
      <c r="AC30" s="47"/>
      <c r="AD30" s="47"/>
      <c r="AE30" s="49"/>
      <c r="AF30" s="49"/>
      <c r="AG30" s="49"/>
      <c r="AH30" s="49"/>
      <c r="AI30" s="49"/>
      <c r="AJ30" s="49">
        <f t="shared" si="11"/>
        <v>0</v>
      </c>
      <c r="AK30" s="49"/>
      <c r="AL30" s="49"/>
      <c r="AM30" s="49"/>
      <c r="AN30" s="49">
        <f t="shared" si="12"/>
        <v>0</v>
      </c>
      <c r="AO30" s="49"/>
    </row>
    <row r="31" spans="1:41">
      <c r="A31" s="7" t="s">
        <v>75</v>
      </c>
      <c r="B31" s="7" t="s">
        <v>76</v>
      </c>
      <c r="C31" s="7" t="s">
        <v>77</v>
      </c>
      <c r="E31" s="7" t="s">
        <v>102</v>
      </c>
      <c r="G31" s="13">
        <v>45562</v>
      </c>
      <c r="H31" s="13">
        <v>45562</v>
      </c>
      <c r="I31" s="13">
        <v>45565</v>
      </c>
      <c r="J31" s="47">
        <f t="shared" si="13"/>
        <v>3.8544879999999999</v>
      </c>
      <c r="K31" s="47"/>
      <c r="L31" s="47"/>
      <c r="M31" s="47">
        <f t="shared" si="8"/>
        <v>3.8544879999999999</v>
      </c>
      <c r="N31" s="47">
        <v>3.6696921900000001</v>
      </c>
      <c r="O31" s="48"/>
      <c r="P31" s="47"/>
      <c r="Q31" s="47">
        <f t="shared" si="9"/>
        <v>3.6696921900000001</v>
      </c>
      <c r="R31" s="47"/>
      <c r="S31" s="48"/>
      <c r="T31" s="47"/>
      <c r="U31" s="47">
        <f t="shared" si="10"/>
        <v>0</v>
      </c>
      <c r="V31" s="48"/>
      <c r="W31" s="47"/>
      <c r="X31" s="47"/>
      <c r="Y31" s="47"/>
      <c r="Z31" s="47">
        <v>0.18479581</v>
      </c>
      <c r="AA31" s="47"/>
      <c r="AB31" s="47"/>
      <c r="AC31" s="47"/>
      <c r="AD31" s="47"/>
      <c r="AE31" s="49"/>
      <c r="AF31" s="49"/>
      <c r="AG31" s="49"/>
      <c r="AH31" s="49"/>
      <c r="AI31" s="49"/>
      <c r="AJ31" s="49">
        <f t="shared" si="11"/>
        <v>0</v>
      </c>
      <c r="AK31" s="49"/>
      <c r="AL31" s="49"/>
      <c r="AM31" s="49"/>
      <c r="AN31" s="49">
        <f t="shared" si="12"/>
        <v>0</v>
      </c>
      <c r="AO31" s="49"/>
    </row>
    <row r="32" spans="1:41" ht="13.5" customHeight="1">
      <c r="A32" s="7" t="s">
        <v>75</v>
      </c>
      <c r="B32" s="7" t="s">
        <v>76</v>
      </c>
      <c r="C32" s="7" t="s">
        <v>77</v>
      </c>
      <c r="E32" s="7" t="s">
        <v>102</v>
      </c>
      <c r="G32" s="13">
        <v>45595</v>
      </c>
      <c r="H32" s="13">
        <v>45595</v>
      </c>
      <c r="I32" s="13">
        <v>45596</v>
      </c>
      <c r="J32" s="47">
        <f t="shared" si="13"/>
        <v>2.2989999999999999</v>
      </c>
      <c r="K32" s="47"/>
      <c r="L32" s="47"/>
      <c r="M32" s="47">
        <f t="shared" si="8"/>
        <v>2.2989999999999999</v>
      </c>
      <c r="N32" s="47">
        <v>2.1887789899999999</v>
      </c>
      <c r="O32" s="48"/>
      <c r="P32" s="47"/>
      <c r="Q32" s="47">
        <f t="shared" si="9"/>
        <v>2.1887789899999999</v>
      </c>
      <c r="R32" s="47"/>
      <c r="S32" s="48"/>
      <c r="T32" s="47"/>
      <c r="U32" s="47">
        <f t="shared" si="10"/>
        <v>0</v>
      </c>
      <c r="V32" s="48"/>
      <c r="W32" s="47"/>
      <c r="X32" s="47"/>
      <c r="Y32" s="47"/>
      <c r="Z32" s="47">
        <v>0.11022100999999999</v>
      </c>
      <c r="AA32" s="47"/>
      <c r="AB32" s="47"/>
      <c r="AC32" s="47"/>
      <c r="AD32" s="47"/>
      <c r="AE32" s="49"/>
      <c r="AF32" s="49"/>
      <c r="AG32" s="49"/>
      <c r="AH32" s="49"/>
      <c r="AI32" s="49"/>
      <c r="AJ32" s="49">
        <f t="shared" si="11"/>
        <v>0</v>
      </c>
      <c r="AK32" s="49"/>
      <c r="AL32" s="49"/>
      <c r="AM32" s="49"/>
      <c r="AN32" s="49">
        <f t="shared" si="12"/>
        <v>0</v>
      </c>
      <c r="AO32" s="49"/>
    </row>
    <row r="33" spans="1:41">
      <c r="A33" s="7" t="s">
        <v>75</v>
      </c>
      <c r="B33" s="7" t="s">
        <v>76</v>
      </c>
      <c r="C33" s="7" t="s">
        <v>77</v>
      </c>
      <c r="E33" s="7" t="s">
        <v>102</v>
      </c>
      <c r="G33" s="13">
        <v>45623</v>
      </c>
      <c r="H33" s="13">
        <v>45623</v>
      </c>
      <c r="I33" s="13">
        <v>45625</v>
      </c>
      <c r="J33" s="47">
        <f t="shared" si="13"/>
        <v>1.6597230000000001</v>
      </c>
      <c r="K33" s="47"/>
      <c r="L33" s="47"/>
      <c r="M33" s="47">
        <f t="shared" si="8"/>
        <v>1.6597230000000001</v>
      </c>
      <c r="N33" s="47">
        <v>1.58015086</v>
      </c>
      <c r="O33" s="48"/>
      <c r="P33" s="47"/>
      <c r="Q33" s="47">
        <f t="shared" si="9"/>
        <v>1.58015086</v>
      </c>
      <c r="R33" s="47"/>
      <c r="S33" s="48"/>
      <c r="T33" s="47"/>
      <c r="U33" s="47">
        <f t="shared" si="10"/>
        <v>0</v>
      </c>
      <c r="V33" s="48"/>
      <c r="W33" s="47"/>
      <c r="X33" s="47"/>
      <c r="Y33" s="47"/>
      <c r="Z33" s="47">
        <v>7.957214E-2</v>
      </c>
      <c r="AA33" s="47"/>
      <c r="AB33" s="47"/>
      <c r="AC33" s="47"/>
      <c r="AD33" s="47"/>
      <c r="AE33" s="49"/>
      <c r="AF33" s="49"/>
      <c r="AG33" s="49"/>
      <c r="AH33" s="49"/>
      <c r="AI33" s="49"/>
      <c r="AJ33" s="49">
        <f t="shared" si="11"/>
        <v>0</v>
      </c>
      <c r="AK33" s="49"/>
      <c r="AL33" s="49"/>
      <c r="AM33" s="49"/>
      <c r="AN33" s="49">
        <f t="shared" si="12"/>
        <v>0</v>
      </c>
      <c r="AO33" s="49"/>
    </row>
    <row r="34" spans="1:41">
      <c r="A34" s="7" t="s">
        <v>75</v>
      </c>
      <c r="B34" s="7" t="s">
        <v>76</v>
      </c>
      <c r="C34" s="7" t="s">
        <v>77</v>
      </c>
      <c r="E34" s="7" t="s">
        <v>102</v>
      </c>
      <c r="G34" s="13">
        <v>45656</v>
      </c>
      <c r="H34" s="13">
        <v>45656</v>
      </c>
      <c r="I34" s="13">
        <v>45657</v>
      </c>
      <c r="J34" s="47">
        <f t="shared" si="13"/>
        <v>2.5767530000000001</v>
      </c>
      <c r="K34" s="47"/>
      <c r="L34" s="47"/>
      <c r="M34" s="47">
        <f t="shared" si="8"/>
        <v>2.5767530000000001</v>
      </c>
      <c r="N34" s="47">
        <v>2.4532156700000001</v>
      </c>
      <c r="O34" s="48"/>
      <c r="P34" s="47"/>
      <c r="Q34" s="47">
        <f t="shared" si="9"/>
        <v>2.4532156700000001</v>
      </c>
      <c r="R34" s="47"/>
      <c r="S34" s="48"/>
      <c r="T34" s="47"/>
      <c r="U34" s="47">
        <f t="shared" si="10"/>
        <v>0</v>
      </c>
      <c r="V34" s="48"/>
      <c r="W34" s="47"/>
      <c r="X34" s="47"/>
      <c r="Y34" s="47"/>
      <c r="Z34" s="47">
        <v>0.12353733</v>
      </c>
      <c r="AA34" s="47"/>
      <c r="AB34" s="47"/>
      <c r="AC34" s="47"/>
      <c r="AD34" s="47"/>
      <c r="AE34" s="49"/>
      <c r="AF34" s="49"/>
      <c r="AG34" s="49"/>
      <c r="AH34" s="49"/>
      <c r="AI34" s="49"/>
      <c r="AJ34" s="49">
        <f t="shared" si="11"/>
        <v>0</v>
      </c>
      <c r="AK34" s="49"/>
      <c r="AL34" s="49"/>
      <c r="AM34" s="49"/>
      <c r="AN34" s="49">
        <f t="shared" si="12"/>
        <v>0</v>
      </c>
      <c r="AO34" s="49"/>
    </row>
    <row r="35" spans="1:41">
      <c r="A35" s="7" t="s">
        <v>78</v>
      </c>
      <c r="B35" s="7" t="s">
        <v>79</v>
      </c>
      <c r="C35" s="7" t="s">
        <v>80</v>
      </c>
      <c r="E35" s="7" t="s">
        <v>102</v>
      </c>
      <c r="G35" s="13">
        <v>45656</v>
      </c>
      <c r="H35" s="13">
        <v>45656</v>
      </c>
      <c r="I35" s="13">
        <v>45657</v>
      </c>
      <c r="J35" s="47">
        <f t="shared" si="13"/>
        <v>5.3069999999999999E-2</v>
      </c>
      <c r="K35" s="47"/>
      <c r="L35" s="47"/>
      <c r="M35" s="47">
        <f t="shared" si="8"/>
        <v>5.3069999999999999E-2</v>
      </c>
      <c r="N35" s="47">
        <v>4.5517839999999997E-2</v>
      </c>
      <c r="O35" s="48"/>
      <c r="P35" s="47">
        <v>5.5305600000000003E-3</v>
      </c>
      <c r="Q35" s="47">
        <f t="shared" si="9"/>
        <v>5.1048399999999994E-2</v>
      </c>
      <c r="R35" s="47">
        <f>N35*1</f>
        <v>4.5517839999999997E-2</v>
      </c>
      <c r="S35" s="48"/>
      <c r="T35" s="47">
        <f>P35*1</f>
        <v>5.5305600000000003E-3</v>
      </c>
      <c r="U35" s="47">
        <f t="shared" si="10"/>
        <v>5.1048399999999994E-2</v>
      </c>
      <c r="V35" s="48"/>
      <c r="W35" s="47"/>
      <c r="X35" s="47"/>
      <c r="Y35" s="47"/>
      <c r="Z35" s="47">
        <v>7.5521599999999996E-3</v>
      </c>
      <c r="AA35" s="47">
        <v>5.5305600000000003E-3</v>
      </c>
      <c r="AB35" s="47"/>
      <c r="AC35" s="47"/>
      <c r="AD35" s="47"/>
      <c r="AE35" s="49"/>
      <c r="AF35" s="49"/>
      <c r="AG35" s="49"/>
      <c r="AH35" s="49"/>
      <c r="AI35" s="49"/>
      <c r="AJ35" s="49">
        <f t="shared" si="11"/>
        <v>0</v>
      </c>
      <c r="AK35" s="49"/>
      <c r="AL35" s="49"/>
      <c r="AM35" s="49"/>
      <c r="AN35" s="49">
        <f t="shared" si="12"/>
        <v>0</v>
      </c>
      <c r="AO35" s="49"/>
    </row>
    <row r="36" spans="1:41">
      <c r="A36" s="7" t="s">
        <v>81</v>
      </c>
      <c r="B36" s="7" t="s">
        <v>82</v>
      </c>
      <c r="C36" s="7" t="s">
        <v>83</v>
      </c>
      <c r="E36" s="7" t="s">
        <v>102</v>
      </c>
      <c r="G36" s="13">
        <v>45378</v>
      </c>
      <c r="H36" s="13">
        <v>45377</v>
      </c>
      <c r="I36" s="13">
        <v>45379</v>
      </c>
      <c r="J36" s="47">
        <f t="shared" si="13"/>
        <v>0.36427300000000001</v>
      </c>
      <c r="K36" s="47"/>
      <c r="L36" s="47"/>
      <c r="M36" s="47">
        <f t="shared" si="8"/>
        <v>0.36427300000000001</v>
      </c>
      <c r="N36" s="47">
        <v>0.10169897</v>
      </c>
      <c r="O36" s="48"/>
      <c r="P36" s="47"/>
      <c r="Q36" s="47">
        <f t="shared" si="9"/>
        <v>0.10169897</v>
      </c>
      <c r="R36" s="47"/>
      <c r="S36" s="48"/>
      <c r="T36" s="47"/>
      <c r="U36" s="47">
        <f t="shared" si="10"/>
        <v>0</v>
      </c>
      <c r="V36" s="48"/>
      <c r="W36" s="47"/>
      <c r="X36" s="47"/>
      <c r="Y36" s="47"/>
      <c r="Z36" s="47">
        <v>0.26257403000000001</v>
      </c>
      <c r="AA36" s="47"/>
      <c r="AB36" s="47"/>
      <c r="AC36" s="47"/>
      <c r="AD36" s="47"/>
      <c r="AE36" s="49"/>
      <c r="AF36" s="49"/>
      <c r="AG36" s="49"/>
      <c r="AH36" s="49"/>
      <c r="AI36" s="49"/>
      <c r="AJ36" s="49">
        <f t="shared" si="11"/>
        <v>0</v>
      </c>
      <c r="AK36" s="49"/>
      <c r="AL36" s="49"/>
      <c r="AM36" s="49"/>
      <c r="AN36" s="49">
        <f t="shared" si="12"/>
        <v>0</v>
      </c>
      <c r="AO36" s="49"/>
    </row>
    <row r="37" spans="1:41">
      <c r="A37" s="7" t="s">
        <v>81</v>
      </c>
      <c r="B37" s="7" t="s">
        <v>82</v>
      </c>
      <c r="C37" s="7" t="s">
        <v>83</v>
      </c>
      <c r="E37" s="7" t="s">
        <v>102</v>
      </c>
      <c r="G37" s="13">
        <v>45386</v>
      </c>
      <c r="H37" s="13">
        <v>45385</v>
      </c>
      <c r="I37" s="13">
        <v>45387</v>
      </c>
      <c r="J37" s="47">
        <f t="shared" si="13"/>
        <v>0.331899</v>
      </c>
      <c r="K37" s="47"/>
      <c r="L37" s="47"/>
      <c r="M37" s="47">
        <f t="shared" si="8"/>
        <v>0.331899</v>
      </c>
      <c r="N37" s="47">
        <v>9.2660679999999995E-2</v>
      </c>
      <c r="O37" s="48"/>
      <c r="P37" s="47"/>
      <c r="Q37" s="47">
        <f t="shared" si="9"/>
        <v>9.2660679999999995E-2</v>
      </c>
      <c r="R37" s="47"/>
      <c r="S37" s="48"/>
      <c r="T37" s="47"/>
      <c r="U37" s="47">
        <f t="shared" si="10"/>
        <v>0</v>
      </c>
      <c r="V37" s="48"/>
      <c r="W37" s="47"/>
      <c r="X37" s="47"/>
      <c r="Y37" s="47"/>
      <c r="Z37" s="47">
        <v>0.23923832</v>
      </c>
      <c r="AA37" s="47"/>
      <c r="AB37" s="47"/>
      <c r="AC37" s="47"/>
      <c r="AD37" s="47"/>
      <c r="AE37" s="49"/>
      <c r="AF37" s="49"/>
      <c r="AG37" s="49"/>
      <c r="AH37" s="49"/>
      <c r="AI37" s="49"/>
      <c r="AJ37" s="49">
        <f t="shared" si="11"/>
        <v>0</v>
      </c>
      <c r="AK37" s="49"/>
      <c r="AL37" s="49"/>
      <c r="AM37" s="49"/>
      <c r="AN37" s="49">
        <f t="shared" si="12"/>
        <v>0</v>
      </c>
      <c r="AO37" s="49"/>
    </row>
    <row r="38" spans="1:41">
      <c r="A38" s="7" t="s">
        <v>81</v>
      </c>
      <c r="B38" s="7" t="s">
        <v>82</v>
      </c>
      <c r="C38" s="7" t="s">
        <v>83</v>
      </c>
      <c r="E38" s="7" t="s">
        <v>102</v>
      </c>
      <c r="G38" s="13">
        <v>45393</v>
      </c>
      <c r="H38" s="13">
        <v>45392</v>
      </c>
      <c r="I38" s="13">
        <v>45394</v>
      </c>
      <c r="J38" s="47">
        <f t="shared" si="13"/>
        <v>9.0284000000000003E-2</v>
      </c>
      <c r="K38" s="47"/>
      <c r="L38" s="47"/>
      <c r="M38" s="47">
        <f t="shared" si="8"/>
        <v>9.0284000000000003E-2</v>
      </c>
      <c r="N38" s="47">
        <v>2.5205789999999999E-2</v>
      </c>
      <c r="O38" s="48"/>
      <c r="P38" s="47"/>
      <c r="Q38" s="47">
        <f t="shared" si="9"/>
        <v>2.5205789999999999E-2</v>
      </c>
      <c r="R38" s="47"/>
      <c r="S38" s="48"/>
      <c r="T38" s="47"/>
      <c r="U38" s="47">
        <f t="shared" si="10"/>
        <v>0</v>
      </c>
      <c r="V38" s="48"/>
      <c r="W38" s="47"/>
      <c r="X38" s="47"/>
      <c r="Y38" s="47"/>
      <c r="Z38" s="47">
        <v>6.5078209999999997E-2</v>
      </c>
      <c r="AA38" s="47"/>
      <c r="AB38" s="47"/>
      <c r="AC38" s="47"/>
      <c r="AD38" s="47"/>
      <c r="AE38" s="49"/>
      <c r="AF38" s="49"/>
      <c r="AG38" s="49"/>
      <c r="AH38" s="49"/>
      <c r="AI38" s="49"/>
      <c r="AJ38" s="49">
        <f t="shared" si="11"/>
        <v>0</v>
      </c>
      <c r="AK38" s="49"/>
      <c r="AL38" s="49"/>
      <c r="AM38" s="49"/>
      <c r="AN38" s="49">
        <f t="shared" si="12"/>
        <v>0</v>
      </c>
      <c r="AO38" s="49"/>
    </row>
    <row r="39" spans="1:41">
      <c r="A39" s="7" t="s">
        <v>81</v>
      </c>
      <c r="B39" s="7" t="s">
        <v>82</v>
      </c>
      <c r="C39" s="7" t="s">
        <v>83</v>
      </c>
      <c r="E39" s="7" t="s">
        <v>102</v>
      </c>
      <c r="G39" s="13">
        <v>45400</v>
      </c>
      <c r="H39" s="13">
        <v>45399</v>
      </c>
      <c r="I39" s="13">
        <v>45401</v>
      </c>
      <c r="J39" s="47">
        <f t="shared" si="13"/>
        <v>0.26713900000000002</v>
      </c>
      <c r="K39" s="47"/>
      <c r="L39" s="47"/>
      <c r="M39" s="47">
        <f t="shared" si="8"/>
        <v>0.26713900000000002</v>
      </c>
      <c r="N39" s="47">
        <v>7.4580770000000005E-2</v>
      </c>
      <c r="O39" s="48"/>
      <c r="P39" s="47"/>
      <c r="Q39" s="47">
        <f t="shared" si="9"/>
        <v>7.4580770000000005E-2</v>
      </c>
      <c r="R39" s="47"/>
      <c r="S39" s="48"/>
      <c r="T39" s="47"/>
      <c r="U39" s="47">
        <f t="shared" si="10"/>
        <v>0</v>
      </c>
      <c r="V39" s="48"/>
      <c r="W39" s="47"/>
      <c r="X39" s="47"/>
      <c r="Y39" s="47"/>
      <c r="Z39" s="47">
        <v>0.19255823</v>
      </c>
      <c r="AA39" s="47"/>
      <c r="AB39" s="47"/>
      <c r="AC39" s="47"/>
      <c r="AD39" s="47"/>
      <c r="AE39" s="49"/>
      <c r="AF39" s="49"/>
      <c r="AG39" s="49"/>
      <c r="AH39" s="49"/>
      <c r="AI39" s="49"/>
      <c r="AJ39" s="49">
        <f t="shared" si="11"/>
        <v>0</v>
      </c>
      <c r="AK39" s="49"/>
      <c r="AL39" s="49"/>
      <c r="AM39" s="49"/>
      <c r="AN39" s="49">
        <f t="shared" si="12"/>
        <v>0</v>
      </c>
      <c r="AO39" s="49"/>
    </row>
    <row r="40" spans="1:41">
      <c r="A40" s="7" t="s">
        <v>81</v>
      </c>
      <c r="B40" s="7" t="s">
        <v>82</v>
      </c>
      <c r="C40" s="7" t="s">
        <v>83</v>
      </c>
      <c r="E40" s="7" t="s">
        <v>102</v>
      </c>
      <c r="G40" s="13">
        <v>45407</v>
      </c>
      <c r="H40" s="13">
        <v>45406</v>
      </c>
      <c r="I40" s="13">
        <v>45408</v>
      </c>
      <c r="J40" s="47">
        <f t="shared" si="13"/>
        <v>0.333596</v>
      </c>
      <c r="K40" s="47"/>
      <c r="L40" s="47"/>
      <c r="M40" s="47">
        <f t="shared" si="8"/>
        <v>0.333596</v>
      </c>
      <c r="N40" s="47">
        <v>9.3134460000000002E-2</v>
      </c>
      <c r="O40" s="48"/>
      <c r="P40" s="47"/>
      <c r="Q40" s="47">
        <f t="shared" si="9"/>
        <v>9.3134460000000002E-2</v>
      </c>
      <c r="R40" s="47"/>
      <c r="S40" s="48"/>
      <c r="T40" s="47"/>
      <c r="U40" s="47">
        <f t="shared" si="10"/>
        <v>0</v>
      </c>
      <c r="V40" s="48"/>
      <c r="W40" s="47"/>
      <c r="X40" s="47"/>
      <c r="Y40" s="47"/>
      <c r="Z40" s="47">
        <v>0.24046154</v>
      </c>
      <c r="AA40" s="47"/>
      <c r="AB40" s="47"/>
      <c r="AC40" s="47"/>
      <c r="AD40" s="47"/>
      <c r="AE40" s="49"/>
      <c r="AF40" s="49"/>
      <c r="AG40" s="49"/>
      <c r="AH40" s="49"/>
      <c r="AI40" s="49"/>
      <c r="AJ40" s="49">
        <f t="shared" si="11"/>
        <v>0</v>
      </c>
      <c r="AK40" s="49"/>
      <c r="AL40" s="49"/>
      <c r="AM40" s="49"/>
      <c r="AN40" s="49">
        <f t="shared" si="12"/>
        <v>0</v>
      </c>
      <c r="AO40" s="49"/>
    </row>
    <row r="41" spans="1:41">
      <c r="A41" s="7" t="s">
        <v>81</v>
      </c>
      <c r="B41" s="7" t="s">
        <v>82</v>
      </c>
      <c r="C41" s="7" t="s">
        <v>83</v>
      </c>
      <c r="E41" s="7" t="s">
        <v>102</v>
      </c>
      <c r="G41" s="13">
        <v>45414</v>
      </c>
      <c r="H41" s="13">
        <v>45413</v>
      </c>
      <c r="I41" s="13">
        <v>45415</v>
      </c>
      <c r="J41" s="47">
        <f t="shared" si="13"/>
        <v>0.251747</v>
      </c>
      <c r="K41" s="47"/>
      <c r="L41" s="47"/>
      <c r="M41" s="47">
        <f t="shared" si="8"/>
        <v>0.251747</v>
      </c>
      <c r="N41" s="47">
        <v>7.0283579999999998E-2</v>
      </c>
      <c r="O41" s="48"/>
      <c r="P41" s="47"/>
      <c r="Q41" s="47">
        <f t="shared" si="9"/>
        <v>7.0283579999999998E-2</v>
      </c>
      <c r="R41" s="47"/>
      <c r="S41" s="48"/>
      <c r="T41" s="47"/>
      <c r="U41" s="47">
        <f t="shared" si="10"/>
        <v>0</v>
      </c>
      <c r="V41" s="48"/>
      <c r="W41" s="47"/>
      <c r="X41" s="47"/>
      <c r="Y41" s="47"/>
      <c r="Z41" s="47">
        <v>0.18146341999999999</v>
      </c>
      <c r="AA41" s="47"/>
      <c r="AB41" s="47"/>
      <c r="AC41" s="47"/>
      <c r="AD41" s="47"/>
      <c r="AE41" s="49"/>
      <c r="AF41" s="49"/>
      <c r="AG41" s="49"/>
      <c r="AH41" s="49"/>
      <c r="AI41" s="49"/>
      <c r="AJ41" s="49">
        <f t="shared" si="11"/>
        <v>0</v>
      </c>
      <c r="AK41" s="49"/>
      <c r="AL41" s="49"/>
      <c r="AM41" s="49"/>
      <c r="AN41" s="49">
        <f t="shared" si="12"/>
        <v>0</v>
      </c>
      <c r="AO41" s="49"/>
    </row>
    <row r="42" spans="1:41">
      <c r="A42" s="7" t="s">
        <v>81</v>
      </c>
      <c r="B42" s="7" t="s">
        <v>82</v>
      </c>
      <c r="C42" s="7" t="s">
        <v>83</v>
      </c>
      <c r="E42" s="7" t="s">
        <v>102</v>
      </c>
      <c r="G42" s="13">
        <v>45421</v>
      </c>
      <c r="H42" s="13">
        <v>45420</v>
      </c>
      <c r="I42" s="13">
        <v>45422</v>
      </c>
      <c r="J42" s="47">
        <f t="shared" si="13"/>
        <v>0.311116</v>
      </c>
      <c r="K42" s="47"/>
      <c r="L42" s="47"/>
      <c r="M42" s="47">
        <f t="shared" si="8"/>
        <v>0.311116</v>
      </c>
      <c r="N42" s="47">
        <v>8.6858409999999997E-2</v>
      </c>
      <c r="O42" s="48"/>
      <c r="P42" s="47"/>
      <c r="Q42" s="47">
        <f t="shared" si="9"/>
        <v>8.6858409999999997E-2</v>
      </c>
      <c r="R42" s="47"/>
      <c r="S42" s="48"/>
      <c r="T42" s="47"/>
      <c r="U42" s="47">
        <f t="shared" si="10"/>
        <v>0</v>
      </c>
      <c r="V42" s="48"/>
      <c r="W42" s="47"/>
      <c r="X42" s="47"/>
      <c r="Y42" s="47"/>
      <c r="Z42" s="47">
        <v>0.22425759000000001</v>
      </c>
      <c r="AA42" s="47"/>
      <c r="AB42" s="47"/>
      <c r="AC42" s="47"/>
      <c r="AD42" s="47"/>
      <c r="AE42" s="49"/>
      <c r="AF42" s="49"/>
      <c r="AG42" s="49"/>
      <c r="AH42" s="49"/>
      <c r="AI42" s="49"/>
      <c r="AJ42" s="49">
        <f t="shared" si="11"/>
        <v>0</v>
      </c>
      <c r="AK42" s="49"/>
      <c r="AL42" s="49"/>
      <c r="AM42" s="49"/>
      <c r="AN42" s="49">
        <f t="shared" si="12"/>
        <v>0</v>
      </c>
      <c r="AO42" s="49"/>
    </row>
    <row r="43" spans="1:41">
      <c r="A43" s="7" t="s">
        <v>81</v>
      </c>
      <c r="B43" s="7" t="s">
        <v>82</v>
      </c>
      <c r="C43" s="7" t="s">
        <v>83</v>
      </c>
      <c r="E43" s="7" t="s">
        <v>102</v>
      </c>
      <c r="G43" s="13">
        <v>45428</v>
      </c>
      <c r="H43" s="13">
        <v>45427</v>
      </c>
      <c r="I43" s="13">
        <v>45429</v>
      </c>
      <c r="J43" s="47">
        <f t="shared" si="13"/>
        <v>0.37470500000000001</v>
      </c>
      <c r="K43" s="47"/>
      <c r="L43" s="47"/>
      <c r="M43" s="47">
        <f t="shared" si="8"/>
        <v>0.37470500000000001</v>
      </c>
      <c r="N43" s="47">
        <v>0.10461141</v>
      </c>
      <c r="O43" s="48"/>
      <c r="P43" s="47"/>
      <c r="Q43" s="47">
        <f t="shared" si="9"/>
        <v>0.10461141</v>
      </c>
      <c r="R43" s="47"/>
      <c r="S43" s="48"/>
      <c r="T43" s="47"/>
      <c r="U43" s="47">
        <f t="shared" si="10"/>
        <v>0</v>
      </c>
      <c r="V43" s="48"/>
      <c r="W43" s="47"/>
      <c r="X43" s="47"/>
      <c r="Y43" s="47"/>
      <c r="Z43" s="47">
        <v>0.27009358999999999</v>
      </c>
      <c r="AA43" s="47"/>
      <c r="AB43" s="47"/>
      <c r="AC43" s="47"/>
      <c r="AD43" s="47"/>
      <c r="AE43" s="49"/>
      <c r="AF43" s="49"/>
      <c r="AG43" s="49"/>
      <c r="AH43" s="49"/>
      <c r="AI43" s="49"/>
      <c r="AJ43" s="49">
        <f t="shared" si="11"/>
        <v>0</v>
      </c>
      <c r="AK43" s="49"/>
      <c r="AL43" s="49"/>
      <c r="AM43" s="49"/>
      <c r="AN43" s="49">
        <f t="shared" si="12"/>
        <v>0</v>
      </c>
      <c r="AO43" s="49"/>
    </row>
    <row r="44" spans="1:41">
      <c r="A44" s="7" t="s">
        <v>81</v>
      </c>
      <c r="B44" s="7" t="s">
        <v>82</v>
      </c>
      <c r="C44" s="7" t="s">
        <v>83</v>
      </c>
      <c r="E44" s="7" t="s">
        <v>102</v>
      </c>
      <c r="G44" s="13">
        <v>45435</v>
      </c>
      <c r="H44" s="13">
        <v>45434</v>
      </c>
      <c r="I44" s="13">
        <v>45436</v>
      </c>
      <c r="J44" s="47">
        <f t="shared" si="13"/>
        <v>0.21204100000000001</v>
      </c>
      <c r="K44" s="47"/>
      <c r="L44" s="47"/>
      <c r="M44" s="47">
        <f t="shared" si="8"/>
        <v>0.21204100000000001</v>
      </c>
      <c r="N44" s="47">
        <v>5.9198319999999999E-2</v>
      </c>
      <c r="O44" s="48"/>
      <c r="P44" s="47"/>
      <c r="Q44" s="47">
        <f t="shared" si="9"/>
        <v>5.9198319999999999E-2</v>
      </c>
      <c r="R44" s="47"/>
      <c r="S44" s="48"/>
      <c r="T44" s="47"/>
      <c r="U44" s="47">
        <f t="shared" si="10"/>
        <v>0</v>
      </c>
      <c r="V44" s="48"/>
      <c r="W44" s="47"/>
      <c r="X44" s="47"/>
      <c r="Y44" s="47"/>
      <c r="Z44" s="47">
        <v>0.15284268000000001</v>
      </c>
      <c r="AA44" s="47"/>
      <c r="AB44" s="47"/>
      <c r="AC44" s="47"/>
      <c r="AD44" s="47"/>
      <c r="AE44" s="49"/>
      <c r="AF44" s="49"/>
      <c r="AG44" s="49"/>
      <c r="AH44" s="49"/>
      <c r="AI44" s="49"/>
      <c r="AJ44" s="49">
        <f t="shared" si="11"/>
        <v>0</v>
      </c>
      <c r="AK44" s="49"/>
      <c r="AL44" s="49"/>
      <c r="AM44" s="49"/>
      <c r="AN44" s="49">
        <f t="shared" si="12"/>
        <v>0</v>
      </c>
      <c r="AO44" s="49"/>
    </row>
    <row r="45" spans="1:41">
      <c r="A45" s="7" t="s">
        <v>81</v>
      </c>
      <c r="B45" s="7" t="s">
        <v>82</v>
      </c>
      <c r="C45" s="7" t="s">
        <v>83</v>
      </c>
      <c r="E45" s="7" t="s">
        <v>102</v>
      </c>
      <c r="G45" s="13">
        <v>45442</v>
      </c>
      <c r="H45" s="13">
        <v>45442</v>
      </c>
      <c r="I45" s="13">
        <v>45443</v>
      </c>
      <c r="J45" s="47">
        <f t="shared" si="13"/>
        <v>0.21207899999999999</v>
      </c>
      <c r="K45" s="47"/>
      <c r="L45" s="47"/>
      <c r="M45" s="47">
        <f t="shared" si="8"/>
        <v>0.21207899999999999</v>
      </c>
      <c r="N45" s="47">
        <v>5.920893E-2</v>
      </c>
      <c r="O45" s="48"/>
      <c r="P45" s="47"/>
      <c r="Q45" s="47">
        <f t="shared" si="9"/>
        <v>5.920893E-2</v>
      </c>
      <c r="R45" s="47"/>
      <c r="S45" s="48"/>
      <c r="T45" s="47"/>
      <c r="U45" s="47">
        <f t="shared" si="10"/>
        <v>0</v>
      </c>
      <c r="V45" s="48"/>
      <c r="W45" s="47"/>
      <c r="X45" s="47"/>
      <c r="Y45" s="47"/>
      <c r="Z45" s="47">
        <v>0.15287007</v>
      </c>
      <c r="AA45" s="47"/>
      <c r="AB45" s="47"/>
      <c r="AC45" s="47"/>
      <c r="AD45" s="47"/>
      <c r="AE45" s="49"/>
      <c r="AF45" s="49"/>
      <c r="AG45" s="49"/>
      <c r="AH45" s="49"/>
      <c r="AI45" s="49"/>
      <c r="AJ45" s="49">
        <f t="shared" si="11"/>
        <v>0</v>
      </c>
      <c r="AK45" s="49"/>
      <c r="AL45" s="49"/>
      <c r="AM45" s="49"/>
      <c r="AN45" s="49">
        <f t="shared" si="12"/>
        <v>0</v>
      </c>
      <c r="AO45" s="49"/>
    </row>
    <row r="46" spans="1:41">
      <c r="A46" s="7" t="s">
        <v>81</v>
      </c>
      <c r="B46" s="7" t="s">
        <v>82</v>
      </c>
      <c r="C46" s="7" t="s">
        <v>83</v>
      </c>
      <c r="E46" s="7" t="s">
        <v>102</v>
      </c>
      <c r="G46" s="13">
        <v>45449</v>
      </c>
      <c r="H46" s="13">
        <v>45449</v>
      </c>
      <c r="I46" s="13">
        <v>45450</v>
      </c>
      <c r="J46" s="47">
        <f t="shared" si="13"/>
        <v>0.14260100000000001</v>
      </c>
      <c r="K46" s="47"/>
      <c r="L46" s="47"/>
      <c r="M46" s="47">
        <f t="shared" si="8"/>
        <v>0.14260100000000001</v>
      </c>
      <c r="N46" s="47">
        <v>3.9811829999999999E-2</v>
      </c>
      <c r="O46" s="48"/>
      <c r="P46" s="47"/>
      <c r="Q46" s="47">
        <f t="shared" si="9"/>
        <v>3.9811829999999999E-2</v>
      </c>
      <c r="R46" s="47"/>
      <c r="S46" s="48"/>
      <c r="T46" s="47"/>
      <c r="U46" s="47">
        <f t="shared" si="10"/>
        <v>0</v>
      </c>
      <c r="V46" s="48"/>
      <c r="W46" s="47"/>
      <c r="X46" s="47"/>
      <c r="Y46" s="47"/>
      <c r="Z46" s="47">
        <v>0.10278917</v>
      </c>
      <c r="AA46" s="47"/>
      <c r="AB46" s="47"/>
      <c r="AC46" s="47"/>
      <c r="AD46" s="47"/>
      <c r="AE46" s="49"/>
      <c r="AF46" s="49"/>
      <c r="AG46" s="49"/>
      <c r="AH46" s="49"/>
      <c r="AI46" s="49"/>
      <c r="AJ46" s="49">
        <f t="shared" si="11"/>
        <v>0</v>
      </c>
      <c r="AK46" s="49"/>
      <c r="AL46" s="49"/>
      <c r="AM46" s="49"/>
      <c r="AN46" s="49">
        <f t="shared" si="12"/>
        <v>0</v>
      </c>
      <c r="AO46" s="49"/>
    </row>
    <row r="47" spans="1:41">
      <c r="A47" s="7" t="s">
        <v>81</v>
      </c>
      <c r="B47" s="7" t="s">
        <v>82</v>
      </c>
      <c r="C47" s="7" t="s">
        <v>83</v>
      </c>
      <c r="E47" s="7" t="s">
        <v>102</v>
      </c>
      <c r="G47" s="13">
        <v>45456</v>
      </c>
      <c r="H47" s="13">
        <v>45456</v>
      </c>
      <c r="I47" s="13">
        <v>45457</v>
      </c>
      <c r="J47" s="47">
        <f t="shared" si="13"/>
        <v>0.23441200000000001</v>
      </c>
      <c r="K47" s="47"/>
      <c r="L47" s="47"/>
      <c r="M47" s="47">
        <f t="shared" si="8"/>
        <v>0.23441200000000001</v>
      </c>
      <c r="N47" s="47">
        <v>6.5443929999999997E-2</v>
      </c>
      <c r="O47" s="48"/>
      <c r="P47" s="47"/>
      <c r="Q47" s="47">
        <f t="shared" si="9"/>
        <v>6.5443929999999997E-2</v>
      </c>
      <c r="R47" s="47"/>
      <c r="S47" s="48"/>
      <c r="T47" s="47"/>
      <c r="U47" s="47">
        <f t="shared" si="10"/>
        <v>0</v>
      </c>
      <c r="V47" s="48"/>
      <c r="W47" s="47"/>
      <c r="X47" s="47"/>
      <c r="Y47" s="47"/>
      <c r="Z47" s="47">
        <v>0.16896807</v>
      </c>
      <c r="AA47" s="47"/>
      <c r="AB47" s="47"/>
      <c r="AC47" s="47"/>
      <c r="AD47" s="47"/>
      <c r="AE47" s="49"/>
      <c r="AF47" s="49"/>
      <c r="AG47" s="49"/>
      <c r="AH47" s="49"/>
      <c r="AI47" s="49"/>
      <c r="AJ47" s="49">
        <f t="shared" si="11"/>
        <v>0</v>
      </c>
      <c r="AK47" s="49"/>
      <c r="AL47" s="49"/>
      <c r="AM47" s="49"/>
      <c r="AN47" s="49">
        <f t="shared" si="12"/>
        <v>0</v>
      </c>
      <c r="AO47" s="49"/>
    </row>
    <row r="48" spans="1:41">
      <c r="A48" s="7" t="s">
        <v>81</v>
      </c>
      <c r="B48" s="7" t="s">
        <v>82</v>
      </c>
      <c r="C48" s="7" t="s">
        <v>83</v>
      </c>
      <c r="E48" s="7" t="s">
        <v>102</v>
      </c>
      <c r="G48" s="13">
        <v>45463</v>
      </c>
      <c r="H48" s="13">
        <v>45463</v>
      </c>
      <c r="I48" s="13">
        <v>45464</v>
      </c>
      <c r="J48" s="47">
        <f t="shared" si="13"/>
        <v>0.29751</v>
      </c>
      <c r="K48" s="47"/>
      <c r="L48" s="47"/>
      <c r="M48" s="47">
        <f t="shared" si="8"/>
        <v>0.29751</v>
      </c>
      <c r="N48" s="47">
        <v>8.3059850000000005E-2</v>
      </c>
      <c r="O48" s="48"/>
      <c r="P48" s="47"/>
      <c r="Q48" s="47">
        <f t="shared" si="9"/>
        <v>8.3059850000000005E-2</v>
      </c>
      <c r="R48" s="47"/>
      <c r="S48" s="48"/>
      <c r="T48" s="47"/>
      <c r="U48" s="47">
        <f t="shared" si="10"/>
        <v>0</v>
      </c>
      <c r="V48" s="48"/>
      <c r="W48" s="47"/>
      <c r="X48" s="47"/>
      <c r="Y48" s="47"/>
      <c r="Z48" s="47">
        <v>0.21445015000000001</v>
      </c>
      <c r="AA48" s="47"/>
      <c r="AB48" s="47"/>
      <c r="AC48" s="47"/>
      <c r="AD48" s="47"/>
      <c r="AE48" s="49"/>
      <c r="AF48" s="49"/>
      <c r="AG48" s="49"/>
      <c r="AH48" s="49"/>
      <c r="AI48" s="49"/>
      <c r="AJ48" s="49">
        <f t="shared" si="11"/>
        <v>0</v>
      </c>
      <c r="AK48" s="49"/>
      <c r="AL48" s="49"/>
      <c r="AM48" s="49"/>
      <c r="AN48" s="49">
        <f t="shared" si="12"/>
        <v>0</v>
      </c>
      <c r="AO48" s="49"/>
    </row>
    <row r="49" spans="1:41">
      <c r="A49" s="7" t="s">
        <v>81</v>
      </c>
      <c r="B49" s="7" t="s">
        <v>82</v>
      </c>
      <c r="C49" s="7" t="s">
        <v>83</v>
      </c>
      <c r="E49" s="7" t="s">
        <v>102</v>
      </c>
      <c r="G49" s="13">
        <v>45470</v>
      </c>
      <c r="H49" s="13">
        <v>45470</v>
      </c>
      <c r="I49" s="13">
        <v>45471</v>
      </c>
      <c r="J49" s="47">
        <f t="shared" si="13"/>
        <v>0.35481099999999999</v>
      </c>
      <c r="K49" s="47"/>
      <c r="L49" s="47"/>
      <c r="M49" s="47">
        <f t="shared" si="8"/>
        <v>0.35481099999999999</v>
      </c>
      <c r="N49" s="47">
        <v>9.9057329999999999E-2</v>
      </c>
      <c r="O49" s="48"/>
      <c r="P49" s="47"/>
      <c r="Q49" s="47">
        <f t="shared" si="9"/>
        <v>9.9057329999999999E-2</v>
      </c>
      <c r="R49" s="47"/>
      <c r="S49" s="48"/>
      <c r="T49" s="47"/>
      <c r="U49" s="47">
        <f t="shared" si="10"/>
        <v>0</v>
      </c>
      <c r="V49" s="48"/>
      <c r="W49" s="47"/>
      <c r="X49" s="47"/>
      <c r="Y49" s="47"/>
      <c r="Z49" s="47">
        <v>0.25575366999999999</v>
      </c>
      <c r="AA49" s="47"/>
      <c r="AB49" s="47"/>
      <c r="AC49" s="47"/>
      <c r="AD49" s="47"/>
      <c r="AE49" s="49"/>
      <c r="AF49" s="49"/>
      <c r="AG49" s="49"/>
      <c r="AH49" s="49"/>
      <c r="AI49" s="49"/>
      <c r="AJ49" s="49">
        <f t="shared" si="11"/>
        <v>0</v>
      </c>
      <c r="AK49" s="49"/>
      <c r="AL49" s="49"/>
      <c r="AM49" s="49"/>
      <c r="AN49" s="49">
        <f t="shared" si="12"/>
        <v>0</v>
      </c>
      <c r="AO49" s="49"/>
    </row>
    <row r="50" spans="1:41">
      <c r="A50" s="7" t="s">
        <v>81</v>
      </c>
      <c r="B50" s="7" t="s">
        <v>82</v>
      </c>
      <c r="C50" s="7" t="s">
        <v>83</v>
      </c>
      <c r="E50" s="7" t="s">
        <v>102</v>
      </c>
      <c r="G50" s="13">
        <v>45476</v>
      </c>
      <c r="H50" s="13">
        <v>45476</v>
      </c>
      <c r="I50" s="13">
        <v>45478</v>
      </c>
      <c r="J50" s="47">
        <f t="shared" si="13"/>
        <v>0.19716899999999998</v>
      </c>
      <c r="K50" s="47"/>
      <c r="L50" s="47"/>
      <c r="M50" s="47">
        <f t="shared" si="8"/>
        <v>0.19716899999999998</v>
      </c>
      <c r="N50" s="47">
        <v>5.5046310000000001E-2</v>
      </c>
      <c r="O50" s="48"/>
      <c r="P50" s="47"/>
      <c r="Q50" s="47">
        <f t="shared" si="9"/>
        <v>5.5046310000000001E-2</v>
      </c>
      <c r="R50" s="47"/>
      <c r="S50" s="48"/>
      <c r="T50" s="47"/>
      <c r="U50" s="47">
        <f t="shared" si="10"/>
        <v>0</v>
      </c>
      <c r="V50" s="48"/>
      <c r="W50" s="47"/>
      <c r="X50" s="47"/>
      <c r="Y50" s="47"/>
      <c r="Z50" s="47">
        <v>0.14212269</v>
      </c>
      <c r="AA50" s="47"/>
      <c r="AB50" s="47"/>
      <c r="AC50" s="47"/>
      <c r="AD50" s="47"/>
      <c r="AE50" s="49"/>
      <c r="AF50" s="49"/>
      <c r="AG50" s="49"/>
      <c r="AH50" s="49"/>
      <c r="AI50" s="49"/>
      <c r="AJ50" s="49">
        <f t="shared" si="11"/>
        <v>0</v>
      </c>
      <c r="AK50" s="49"/>
      <c r="AL50" s="49"/>
      <c r="AM50" s="49"/>
      <c r="AN50" s="49">
        <f t="shared" si="12"/>
        <v>0</v>
      </c>
      <c r="AO50" s="49"/>
    </row>
    <row r="51" spans="1:41">
      <c r="A51" s="7" t="s">
        <v>81</v>
      </c>
      <c r="B51" s="7" t="s">
        <v>82</v>
      </c>
      <c r="C51" s="7" t="s">
        <v>83</v>
      </c>
      <c r="E51" s="7" t="s">
        <v>102</v>
      </c>
      <c r="G51" s="13">
        <v>45484</v>
      </c>
      <c r="H51" s="13">
        <v>45484</v>
      </c>
      <c r="I51" s="13">
        <v>45485</v>
      </c>
      <c r="J51" s="47">
        <f t="shared" si="13"/>
        <v>0.34649200000000002</v>
      </c>
      <c r="K51" s="47"/>
      <c r="L51" s="47"/>
      <c r="M51" s="47">
        <f t="shared" si="8"/>
        <v>0.34649200000000002</v>
      </c>
      <c r="N51" s="47">
        <v>9.6734810000000004E-2</v>
      </c>
      <c r="O51" s="48"/>
      <c r="P51" s="47"/>
      <c r="Q51" s="47">
        <f t="shared" si="9"/>
        <v>9.6734810000000004E-2</v>
      </c>
      <c r="R51" s="47"/>
      <c r="S51" s="48"/>
      <c r="T51" s="47"/>
      <c r="U51" s="47">
        <f t="shared" si="10"/>
        <v>0</v>
      </c>
      <c r="V51" s="48"/>
      <c r="W51" s="47"/>
      <c r="X51" s="47"/>
      <c r="Y51" s="47"/>
      <c r="Z51" s="47">
        <v>0.24975718999999999</v>
      </c>
      <c r="AA51" s="47"/>
      <c r="AB51" s="47"/>
      <c r="AC51" s="47"/>
      <c r="AD51" s="47"/>
      <c r="AE51" s="49"/>
      <c r="AF51" s="49"/>
      <c r="AG51" s="49"/>
      <c r="AH51" s="49"/>
      <c r="AI51" s="49"/>
      <c r="AJ51" s="49">
        <f t="shared" si="11"/>
        <v>0</v>
      </c>
      <c r="AK51" s="49"/>
      <c r="AL51" s="49"/>
      <c r="AM51" s="49"/>
      <c r="AN51" s="49">
        <f t="shared" si="12"/>
        <v>0</v>
      </c>
      <c r="AO51" s="49"/>
    </row>
    <row r="52" spans="1:41">
      <c r="A52" s="7" t="s">
        <v>81</v>
      </c>
      <c r="B52" s="7" t="s">
        <v>82</v>
      </c>
      <c r="C52" s="7" t="s">
        <v>83</v>
      </c>
      <c r="E52" s="7" t="s">
        <v>102</v>
      </c>
      <c r="G52" s="13">
        <v>45491</v>
      </c>
      <c r="H52" s="13">
        <v>45491</v>
      </c>
      <c r="I52" s="13">
        <v>45492</v>
      </c>
      <c r="J52" s="47">
        <f t="shared" si="13"/>
        <v>0.31010899999999997</v>
      </c>
      <c r="K52" s="47"/>
      <c r="L52" s="47"/>
      <c r="M52" s="47">
        <f t="shared" si="8"/>
        <v>0.31010899999999997</v>
      </c>
      <c r="N52" s="47">
        <v>8.6577280000000006E-2</v>
      </c>
      <c r="O52" s="48"/>
      <c r="P52" s="47"/>
      <c r="Q52" s="47">
        <f t="shared" si="9"/>
        <v>8.6577280000000006E-2</v>
      </c>
      <c r="R52" s="47"/>
      <c r="S52" s="48"/>
      <c r="T52" s="47"/>
      <c r="U52" s="47">
        <f t="shared" si="10"/>
        <v>0</v>
      </c>
      <c r="V52" s="48"/>
      <c r="W52" s="47"/>
      <c r="X52" s="47"/>
      <c r="Y52" s="47"/>
      <c r="Z52" s="47">
        <v>0.22353171999999999</v>
      </c>
      <c r="AA52" s="47"/>
      <c r="AB52" s="47"/>
      <c r="AC52" s="47"/>
      <c r="AD52" s="47"/>
      <c r="AE52" s="49"/>
      <c r="AF52" s="49"/>
      <c r="AG52" s="49"/>
      <c r="AH52" s="49"/>
      <c r="AI52" s="49"/>
      <c r="AJ52" s="49">
        <f t="shared" si="11"/>
        <v>0</v>
      </c>
      <c r="AK52" s="49"/>
      <c r="AL52" s="49"/>
      <c r="AM52" s="49"/>
      <c r="AN52" s="49">
        <f t="shared" si="12"/>
        <v>0</v>
      </c>
      <c r="AO52" s="49"/>
    </row>
    <row r="53" spans="1:41">
      <c r="A53" s="7" t="s">
        <v>81</v>
      </c>
      <c r="B53" s="7" t="s">
        <v>82</v>
      </c>
      <c r="C53" s="7" t="s">
        <v>83</v>
      </c>
      <c r="E53" s="7" t="s">
        <v>102</v>
      </c>
      <c r="G53" s="13">
        <v>45498</v>
      </c>
      <c r="H53" s="13">
        <v>45498</v>
      </c>
      <c r="I53" s="13">
        <v>45499</v>
      </c>
      <c r="J53" s="47">
        <f t="shared" si="13"/>
        <v>0.35410900000000001</v>
      </c>
      <c r="K53" s="47"/>
      <c r="L53" s="47"/>
      <c r="M53" s="47">
        <f t="shared" si="8"/>
        <v>0.35410900000000001</v>
      </c>
      <c r="N53" s="47">
        <v>9.8861350000000001E-2</v>
      </c>
      <c r="O53" s="48"/>
      <c r="P53" s="47"/>
      <c r="Q53" s="47">
        <f t="shared" si="9"/>
        <v>9.8861350000000001E-2</v>
      </c>
      <c r="R53" s="47"/>
      <c r="S53" s="48"/>
      <c r="T53" s="47"/>
      <c r="U53" s="47">
        <f t="shared" si="10"/>
        <v>0</v>
      </c>
      <c r="V53" s="48"/>
      <c r="W53" s="47"/>
      <c r="X53" s="47"/>
      <c r="Y53" s="47"/>
      <c r="Z53" s="47">
        <v>0.25524764999999999</v>
      </c>
      <c r="AA53" s="47"/>
      <c r="AB53" s="47"/>
      <c r="AC53" s="47"/>
      <c r="AD53" s="47"/>
      <c r="AE53" s="49"/>
      <c r="AF53" s="49"/>
      <c r="AG53" s="49"/>
      <c r="AH53" s="49"/>
      <c r="AI53" s="49"/>
      <c r="AJ53" s="49">
        <f t="shared" si="11"/>
        <v>0</v>
      </c>
      <c r="AK53" s="49"/>
      <c r="AL53" s="49"/>
      <c r="AM53" s="49"/>
      <c r="AN53" s="49">
        <f t="shared" si="12"/>
        <v>0</v>
      </c>
      <c r="AO53" s="49"/>
    </row>
    <row r="54" spans="1:41">
      <c r="A54" s="7" t="s">
        <v>81</v>
      </c>
      <c r="B54" s="7" t="s">
        <v>82</v>
      </c>
      <c r="C54" s="7" t="s">
        <v>83</v>
      </c>
      <c r="E54" s="7" t="s">
        <v>102</v>
      </c>
      <c r="G54" s="13">
        <v>45505</v>
      </c>
      <c r="H54" s="13">
        <v>45505</v>
      </c>
      <c r="I54" s="13">
        <v>45506</v>
      </c>
      <c r="J54" s="47">
        <f t="shared" si="13"/>
        <v>0.568635</v>
      </c>
      <c r="K54" s="47"/>
      <c r="L54" s="47"/>
      <c r="M54" s="47">
        <f t="shared" si="8"/>
        <v>0.568635</v>
      </c>
      <c r="N54" s="47">
        <v>0.15875344</v>
      </c>
      <c r="O54" s="48"/>
      <c r="P54" s="47"/>
      <c r="Q54" s="47">
        <f t="shared" si="9"/>
        <v>0.15875344</v>
      </c>
      <c r="R54" s="47"/>
      <c r="S54" s="48"/>
      <c r="T54" s="47"/>
      <c r="U54" s="47">
        <f t="shared" si="10"/>
        <v>0</v>
      </c>
      <c r="V54" s="48"/>
      <c r="W54" s="47"/>
      <c r="X54" s="47"/>
      <c r="Y54" s="47"/>
      <c r="Z54" s="47">
        <v>0.40988155999999998</v>
      </c>
      <c r="AA54" s="47"/>
      <c r="AB54" s="47"/>
      <c r="AC54" s="47"/>
      <c r="AD54" s="47"/>
      <c r="AE54" s="49"/>
      <c r="AF54" s="49"/>
      <c r="AG54" s="49"/>
      <c r="AH54" s="49"/>
      <c r="AI54" s="49"/>
      <c r="AJ54" s="49">
        <f t="shared" si="11"/>
        <v>0</v>
      </c>
      <c r="AK54" s="49"/>
      <c r="AL54" s="49"/>
      <c r="AM54" s="49"/>
      <c r="AN54" s="49">
        <f t="shared" si="12"/>
        <v>0</v>
      </c>
      <c r="AO54" s="49"/>
    </row>
    <row r="55" spans="1:41">
      <c r="A55" s="7" t="s">
        <v>81</v>
      </c>
      <c r="B55" s="7" t="s">
        <v>82</v>
      </c>
      <c r="C55" s="7" t="s">
        <v>83</v>
      </c>
      <c r="E55" s="7" t="s">
        <v>102</v>
      </c>
      <c r="G55" s="13">
        <v>45512</v>
      </c>
      <c r="H55" s="13">
        <v>45512</v>
      </c>
      <c r="I55" s="13">
        <v>45513</v>
      </c>
      <c r="J55" s="47">
        <f t="shared" si="13"/>
        <v>0.514208</v>
      </c>
      <c r="K55" s="47"/>
      <c r="L55" s="47"/>
      <c r="M55" s="47">
        <f t="shared" si="8"/>
        <v>0.514208</v>
      </c>
      <c r="N55" s="47">
        <v>0.14355831999999999</v>
      </c>
      <c r="O55" s="48"/>
      <c r="P55" s="47"/>
      <c r="Q55" s="47">
        <f t="shared" si="9"/>
        <v>0.14355831999999999</v>
      </c>
      <c r="R55" s="47"/>
      <c r="S55" s="48"/>
      <c r="T55" s="47"/>
      <c r="U55" s="47">
        <f t="shared" si="10"/>
        <v>0</v>
      </c>
      <c r="V55" s="48"/>
      <c r="W55" s="47"/>
      <c r="X55" s="47"/>
      <c r="Y55" s="47"/>
      <c r="Z55" s="47">
        <v>0.37064967999999998</v>
      </c>
      <c r="AA55" s="47"/>
      <c r="AB55" s="47"/>
      <c r="AC55" s="47"/>
      <c r="AD55" s="47"/>
      <c r="AE55" s="49"/>
      <c r="AF55" s="49"/>
      <c r="AG55" s="49"/>
      <c r="AH55" s="49"/>
      <c r="AI55" s="49"/>
      <c r="AJ55" s="49">
        <f t="shared" si="11"/>
        <v>0</v>
      </c>
      <c r="AK55" s="49"/>
      <c r="AL55" s="49"/>
      <c r="AM55" s="49"/>
      <c r="AN55" s="49">
        <f t="shared" si="12"/>
        <v>0</v>
      </c>
      <c r="AO55" s="49"/>
    </row>
    <row r="56" spans="1:41">
      <c r="A56" s="7" t="s">
        <v>81</v>
      </c>
      <c r="B56" s="7" t="s">
        <v>82</v>
      </c>
      <c r="C56" s="7" t="s">
        <v>83</v>
      </c>
      <c r="E56" s="7" t="s">
        <v>102</v>
      </c>
      <c r="G56" s="13">
        <v>45519</v>
      </c>
      <c r="H56" s="13">
        <v>45519</v>
      </c>
      <c r="I56" s="13">
        <v>45520</v>
      </c>
      <c r="J56" s="47">
        <f t="shared" si="13"/>
        <v>0.47648499999999999</v>
      </c>
      <c r="K56" s="47"/>
      <c r="L56" s="47"/>
      <c r="M56" s="47">
        <f t="shared" si="8"/>
        <v>0.47648499999999999</v>
      </c>
      <c r="N56" s="47">
        <v>0.13302669</v>
      </c>
      <c r="O56" s="48"/>
      <c r="P56" s="47"/>
      <c r="Q56" s="47">
        <f t="shared" si="9"/>
        <v>0.13302669</v>
      </c>
      <c r="R56" s="47"/>
      <c r="S56" s="48"/>
      <c r="T56" s="47"/>
      <c r="U56" s="47">
        <f t="shared" si="10"/>
        <v>0</v>
      </c>
      <c r="V56" s="48"/>
      <c r="W56" s="47"/>
      <c r="X56" s="47"/>
      <c r="Y56" s="47"/>
      <c r="Z56" s="47">
        <v>0.34345830999999999</v>
      </c>
      <c r="AA56" s="47"/>
      <c r="AB56" s="47"/>
      <c r="AC56" s="47"/>
      <c r="AD56" s="47"/>
      <c r="AE56" s="49"/>
      <c r="AF56" s="49"/>
      <c r="AG56" s="49"/>
      <c r="AH56" s="49"/>
      <c r="AI56" s="49"/>
      <c r="AJ56" s="49">
        <f t="shared" si="11"/>
        <v>0</v>
      </c>
      <c r="AK56" s="49"/>
      <c r="AL56" s="49"/>
      <c r="AM56" s="49"/>
      <c r="AN56" s="49">
        <f t="shared" si="12"/>
        <v>0</v>
      </c>
      <c r="AO56" s="49"/>
    </row>
    <row r="57" spans="1:41">
      <c r="A57" s="7" t="s">
        <v>81</v>
      </c>
      <c r="B57" s="7" t="s">
        <v>82</v>
      </c>
      <c r="C57" s="7" t="s">
        <v>83</v>
      </c>
      <c r="E57" s="7" t="s">
        <v>102</v>
      </c>
      <c r="G57" s="13">
        <v>45526</v>
      </c>
      <c r="H57" s="13">
        <v>45526</v>
      </c>
      <c r="I57" s="13">
        <v>45527</v>
      </c>
      <c r="J57" s="47">
        <f t="shared" si="13"/>
        <v>0.47584300000000002</v>
      </c>
      <c r="K57" s="47"/>
      <c r="L57" s="47"/>
      <c r="M57" s="47">
        <f t="shared" si="8"/>
        <v>0.47584300000000002</v>
      </c>
      <c r="N57" s="47">
        <v>0.13284745000000001</v>
      </c>
      <c r="O57" s="48"/>
      <c r="P57" s="47"/>
      <c r="Q57" s="47">
        <f t="shared" si="9"/>
        <v>0.13284745000000001</v>
      </c>
      <c r="R57" s="47"/>
      <c r="S57" s="48"/>
      <c r="T57" s="47"/>
      <c r="U57" s="47">
        <f t="shared" si="10"/>
        <v>0</v>
      </c>
      <c r="V57" s="48"/>
      <c r="W57" s="47"/>
      <c r="X57" s="47"/>
      <c r="Y57" s="47"/>
      <c r="Z57" s="47">
        <v>0.34299554999999998</v>
      </c>
      <c r="AA57" s="47"/>
      <c r="AB57" s="47"/>
      <c r="AC57" s="47"/>
      <c r="AD57" s="47"/>
      <c r="AE57" s="49"/>
      <c r="AF57" s="49"/>
      <c r="AG57" s="49"/>
      <c r="AH57" s="49"/>
      <c r="AI57" s="49"/>
      <c r="AJ57" s="49">
        <f t="shared" si="11"/>
        <v>0</v>
      </c>
      <c r="AK57" s="49"/>
      <c r="AL57" s="49"/>
      <c r="AM57" s="49"/>
      <c r="AN57" s="49">
        <f t="shared" si="12"/>
        <v>0</v>
      </c>
      <c r="AO57" s="49"/>
    </row>
    <row r="58" spans="1:41">
      <c r="A58" s="7" t="s">
        <v>81</v>
      </c>
      <c r="B58" s="7" t="s">
        <v>82</v>
      </c>
      <c r="C58" s="7" t="s">
        <v>83</v>
      </c>
      <c r="E58" s="7" t="s">
        <v>102</v>
      </c>
      <c r="G58" s="13">
        <v>45533</v>
      </c>
      <c r="H58" s="13">
        <v>45533</v>
      </c>
      <c r="I58" s="13">
        <v>45534</v>
      </c>
      <c r="J58" s="47">
        <f t="shared" si="13"/>
        <v>0.31257599999999996</v>
      </c>
      <c r="K58" s="47"/>
      <c r="L58" s="47"/>
      <c r="M58" s="47">
        <f t="shared" si="8"/>
        <v>0.31257599999999996</v>
      </c>
      <c r="N58" s="47">
        <v>8.726602E-2</v>
      </c>
      <c r="O58" s="48"/>
      <c r="P58" s="47"/>
      <c r="Q58" s="47">
        <f t="shared" si="9"/>
        <v>8.726602E-2</v>
      </c>
      <c r="R58" s="47"/>
      <c r="S58" s="48"/>
      <c r="T58" s="47"/>
      <c r="U58" s="47">
        <f t="shared" si="10"/>
        <v>0</v>
      </c>
      <c r="V58" s="48"/>
      <c r="W58" s="47"/>
      <c r="X58" s="47"/>
      <c r="Y58" s="47"/>
      <c r="Z58" s="47">
        <v>0.22530997999999999</v>
      </c>
      <c r="AA58" s="47"/>
      <c r="AB58" s="47"/>
      <c r="AC58" s="47"/>
      <c r="AD58" s="47"/>
      <c r="AE58" s="49"/>
      <c r="AF58" s="49"/>
      <c r="AG58" s="49"/>
      <c r="AH58" s="49"/>
      <c r="AI58" s="49"/>
      <c r="AJ58" s="49">
        <f t="shared" si="11"/>
        <v>0</v>
      </c>
      <c r="AK58" s="49"/>
      <c r="AL58" s="49"/>
      <c r="AM58" s="49"/>
      <c r="AN58" s="49">
        <f t="shared" si="12"/>
        <v>0</v>
      </c>
      <c r="AO58" s="49"/>
    </row>
    <row r="59" spans="1:41">
      <c r="A59" s="7" t="s">
        <v>81</v>
      </c>
      <c r="B59" s="7" t="s">
        <v>82</v>
      </c>
      <c r="C59" s="7" t="s">
        <v>83</v>
      </c>
      <c r="E59" s="7" t="s">
        <v>102</v>
      </c>
      <c r="G59" s="13">
        <v>45540</v>
      </c>
      <c r="H59" s="13">
        <v>45540</v>
      </c>
      <c r="I59" s="13">
        <v>45541</v>
      </c>
      <c r="J59" s="47">
        <f t="shared" si="13"/>
        <v>0.32938899999999999</v>
      </c>
      <c r="K59" s="47"/>
      <c r="L59" s="47"/>
      <c r="M59" s="47">
        <f t="shared" si="8"/>
        <v>0.32938899999999999</v>
      </c>
      <c r="N59" s="47">
        <v>9.1959929999999995E-2</v>
      </c>
      <c r="O59" s="48"/>
      <c r="P59" s="47"/>
      <c r="Q59" s="47">
        <f t="shared" si="9"/>
        <v>9.1959929999999995E-2</v>
      </c>
      <c r="R59" s="47"/>
      <c r="S59" s="48"/>
      <c r="T59" s="47"/>
      <c r="U59" s="47">
        <f t="shared" si="10"/>
        <v>0</v>
      </c>
      <c r="V59" s="48"/>
      <c r="W59" s="47"/>
      <c r="X59" s="47"/>
      <c r="Y59" s="47"/>
      <c r="Z59" s="47">
        <v>0.23742906999999999</v>
      </c>
      <c r="AA59" s="47"/>
      <c r="AB59" s="47"/>
      <c r="AC59" s="47"/>
      <c r="AD59" s="47"/>
      <c r="AE59" s="49"/>
      <c r="AF59" s="49"/>
      <c r="AG59" s="49"/>
      <c r="AH59" s="49"/>
      <c r="AI59" s="49"/>
      <c r="AJ59" s="49">
        <f t="shared" si="11"/>
        <v>0</v>
      </c>
      <c r="AK59" s="49"/>
      <c r="AL59" s="49"/>
      <c r="AM59" s="49"/>
      <c r="AN59" s="49">
        <f t="shared" si="12"/>
        <v>0</v>
      </c>
      <c r="AO59" s="49"/>
    </row>
    <row r="60" spans="1:41">
      <c r="A60" s="7" t="s">
        <v>81</v>
      </c>
      <c r="B60" s="7" t="s">
        <v>82</v>
      </c>
      <c r="C60" s="7" t="s">
        <v>83</v>
      </c>
      <c r="E60" s="7" t="s">
        <v>102</v>
      </c>
      <c r="G60" s="13">
        <v>45547</v>
      </c>
      <c r="H60" s="13">
        <v>45547</v>
      </c>
      <c r="I60" s="13">
        <v>45548</v>
      </c>
      <c r="J60" s="47">
        <f t="shared" si="13"/>
        <v>0.44558799999999998</v>
      </c>
      <c r="K60" s="47"/>
      <c r="L60" s="47"/>
      <c r="M60" s="47">
        <f t="shared" si="8"/>
        <v>0.44558799999999998</v>
      </c>
      <c r="N60" s="47">
        <v>0.12440076</v>
      </c>
      <c r="O60" s="48"/>
      <c r="P60" s="47"/>
      <c r="Q60" s="47">
        <f t="shared" si="9"/>
        <v>0.12440076</v>
      </c>
      <c r="R60" s="47"/>
      <c r="S60" s="48"/>
      <c r="T60" s="47"/>
      <c r="U60" s="47">
        <f t="shared" si="10"/>
        <v>0</v>
      </c>
      <c r="V60" s="48"/>
      <c r="W60" s="47"/>
      <c r="X60" s="47"/>
      <c r="Y60" s="47"/>
      <c r="Z60" s="47">
        <v>0.32118723999999998</v>
      </c>
      <c r="AA60" s="47"/>
      <c r="AB60" s="47"/>
      <c r="AC60" s="47"/>
      <c r="AD60" s="47"/>
      <c r="AE60" s="49"/>
      <c r="AF60" s="49"/>
      <c r="AG60" s="49"/>
      <c r="AH60" s="49"/>
      <c r="AI60" s="49"/>
      <c r="AJ60" s="49">
        <f t="shared" si="11"/>
        <v>0</v>
      </c>
      <c r="AK60" s="49"/>
      <c r="AL60" s="49"/>
      <c r="AM60" s="49"/>
      <c r="AN60" s="49">
        <f t="shared" si="12"/>
        <v>0</v>
      </c>
      <c r="AO60" s="49"/>
    </row>
    <row r="61" spans="1:41">
      <c r="A61" s="7" t="s">
        <v>81</v>
      </c>
      <c r="B61" s="7" t="s">
        <v>82</v>
      </c>
      <c r="C61" s="7" t="s">
        <v>83</v>
      </c>
      <c r="E61" s="7" t="s">
        <v>102</v>
      </c>
      <c r="G61" s="13">
        <v>45554</v>
      </c>
      <c r="H61" s="13">
        <v>45554</v>
      </c>
      <c r="I61" s="13">
        <v>45555</v>
      </c>
      <c r="J61" s="47">
        <f t="shared" si="13"/>
        <v>0.195328</v>
      </c>
      <c r="K61" s="47"/>
      <c r="L61" s="47"/>
      <c r="M61" s="47">
        <f t="shared" si="8"/>
        <v>0.195328</v>
      </c>
      <c r="N61" s="47">
        <v>5.4532329999999997E-2</v>
      </c>
      <c r="O61" s="48"/>
      <c r="P61" s="47"/>
      <c r="Q61" s="47">
        <f t="shared" si="9"/>
        <v>5.4532329999999997E-2</v>
      </c>
      <c r="R61" s="47"/>
      <c r="S61" s="48"/>
      <c r="T61" s="47"/>
      <c r="U61" s="47">
        <f t="shared" si="10"/>
        <v>0</v>
      </c>
      <c r="V61" s="48"/>
      <c r="W61" s="47"/>
      <c r="X61" s="47"/>
      <c r="Y61" s="47"/>
      <c r="Z61" s="47">
        <v>0.14079567000000001</v>
      </c>
      <c r="AA61" s="47"/>
      <c r="AB61" s="47"/>
      <c r="AC61" s="47"/>
      <c r="AD61" s="47"/>
      <c r="AE61" s="49"/>
      <c r="AF61" s="49"/>
      <c r="AG61" s="49"/>
      <c r="AH61" s="49"/>
      <c r="AI61" s="49"/>
      <c r="AJ61" s="49">
        <f t="shared" si="11"/>
        <v>0</v>
      </c>
      <c r="AK61" s="49"/>
      <c r="AL61" s="49"/>
      <c r="AM61" s="49"/>
      <c r="AN61" s="49">
        <f t="shared" si="12"/>
        <v>0</v>
      </c>
      <c r="AO61" s="49"/>
    </row>
    <row r="62" spans="1:41">
      <c r="A62" s="7" t="s">
        <v>81</v>
      </c>
      <c r="B62" s="7" t="s">
        <v>82</v>
      </c>
      <c r="C62" s="7" t="s">
        <v>83</v>
      </c>
      <c r="E62" s="7" t="s">
        <v>102</v>
      </c>
      <c r="G62" s="13">
        <v>45561</v>
      </c>
      <c r="H62" s="13">
        <v>45561</v>
      </c>
      <c r="I62" s="13">
        <v>45562</v>
      </c>
      <c r="J62" s="47">
        <f t="shared" si="13"/>
        <v>0.256747</v>
      </c>
      <c r="K62" s="47"/>
      <c r="L62" s="47"/>
      <c r="M62" s="47">
        <f t="shared" si="8"/>
        <v>0.256747</v>
      </c>
      <c r="N62" s="47">
        <v>7.1679489999999998E-2</v>
      </c>
      <c r="O62" s="48"/>
      <c r="P62" s="47"/>
      <c r="Q62" s="47">
        <f t="shared" si="9"/>
        <v>7.1679489999999998E-2</v>
      </c>
      <c r="R62" s="47"/>
      <c r="S62" s="48"/>
      <c r="T62" s="47"/>
      <c r="U62" s="47">
        <f t="shared" si="10"/>
        <v>0</v>
      </c>
      <c r="V62" s="48"/>
      <c r="W62" s="47"/>
      <c r="X62" s="47"/>
      <c r="Y62" s="47"/>
      <c r="Z62" s="47">
        <v>0.18506750999999999</v>
      </c>
      <c r="AA62" s="47"/>
      <c r="AB62" s="47"/>
      <c r="AC62" s="47"/>
      <c r="AD62" s="47"/>
      <c r="AE62" s="49"/>
      <c r="AF62" s="49"/>
      <c r="AG62" s="49"/>
      <c r="AH62" s="49"/>
      <c r="AI62" s="49"/>
      <c r="AJ62" s="49">
        <f t="shared" si="11"/>
        <v>0</v>
      </c>
      <c r="AK62" s="49"/>
      <c r="AL62" s="49"/>
      <c r="AM62" s="49"/>
      <c r="AN62" s="49">
        <f t="shared" si="12"/>
        <v>0</v>
      </c>
      <c r="AO62" s="49"/>
    </row>
    <row r="63" spans="1:41">
      <c r="A63" s="7" t="s">
        <v>81</v>
      </c>
      <c r="B63" s="7" t="s">
        <v>82</v>
      </c>
      <c r="C63" s="7" t="s">
        <v>83</v>
      </c>
      <c r="E63" s="7" t="s">
        <v>102</v>
      </c>
      <c r="G63" s="13">
        <v>45568</v>
      </c>
      <c r="H63" s="13">
        <v>45568</v>
      </c>
      <c r="I63" s="13">
        <v>45569</v>
      </c>
      <c r="J63" s="47">
        <f t="shared" si="13"/>
        <v>0.21762499999999999</v>
      </c>
      <c r="K63" s="47"/>
      <c r="L63" s="47"/>
      <c r="M63" s="47">
        <f t="shared" si="8"/>
        <v>0.21762499999999999</v>
      </c>
      <c r="N63" s="47">
        <v>6.0757279999999997E-2</v>
      </c>
      <c r="O63" s="48"/>
      <c r="P63" s="47"/>
      <c r="Q63" s="47">
        <f t="shared" si="9"/>
        <v>6.0757279999999997E-2</v>
      </c>
      <c r="R63" s="47"/>
      <c r="S63" s="48"/>
      <c r="T63" s="47"/>
      <c r="U63" s="47">
        <f t="shared" si="10"/>
        <v>0</v>
      </c>
      <c r="V63" s="48"/>
      <c r="W63" s="47"/>
      <c r="X63" s="47"/>
      <c r="Y63" s="47"/>
      <c r="Z63" s="47">
        <v>0.15686771999999999</v>
      </c>
      <c r="AA63" s="47"/>
      <c r="AB63" s="47"/>
      <c r="AC63" s="47"/>
      <c r="AD63" s="47"/>
      <c r="AE63" s="49"/>
      <c r="AF63" s="49"/>
      <c r="AG63" s="49"/>
      <c r="AH63" s="49"/>
      <c r="AI63" s="49"/>
      <c r="AJ63" s="49">
        <f t="shared" si="11"/>
        <v>0</v>
      </c>
      <c r="AK63" s="49"/>
      <c r="AL63" s="49"/>
      <c r="AM63" s="49"/>
      <c r="AN63" s="49">
        <f t="shared" si="12"/>
        <v>0</v>
      </c>
      <c r="AO63" s="49"/>
    </row>
    <row r="64" spans="1:41">
      <c r="A64" s="7" t="s">
        <v>81</v>
      </c>
      <c r="B64" s="7" t="s">
        <v>82</v>
      </c>
      <c r="C64" s="7" t="s">
        <v>83</v>
      </c>
      <c r="E64" s="7" t="s">
        <v>102</v>
      </c>
      <c r="G64" s="13">
        <v>45575</v>
      </c>
      <c r="H64" s="13">
        <v>45575</v>
      </c>
      <c r="I64" s="13">
        <v>45576</v>
      </c>
      <c r="J64" s="47">
        <f t="shared" si="13"/>
        <v>0.26957900000000001</v>
      </c>
      <c r="K64" s="47"/>
      <c r="L64" s="47"/>
      <c r="M64" s="47">
        <f t="shared" si="8"/>
        <v>0.26957900000000001</v>
      </c>
      <c r="N64" s="47">
        <v>7.5261969999999997E-2</v>
      </c>
      <c r="O64" s="48"/>
      <c r="P64" s="47"/>
      <c r="Q64" s="47">
        <f t="shared" si="9"/>
        <v>7.5261969999999997E-2</v>
      </c>
      <c r="R64" s="47"/>
      <c r="S64" s="48"/>
      <c r="T64" s="47"/>
      <c r="U64" s="47">
        <f t="shared" si="10"/>
        <v>0</v>
      </c>
      <c r="V64" s="48"/>
      <c r="W64" s="47"/>
      <c r="X64" s="47"/>
      <c r="Y64" s="47"/>
      <c r="Z64" s="47">
        <v>0.19431703</v>
      </c>
      <c r="AA64" s="47"/>
      <c r="AB64" s="47"/>
      <c r="AC64" s="47"/>
      <c r="AD64" s="47"/>
      <c r="AE64" s="49"/>
      <c r="AF64" s="49"/>
      <c r="AG64" s="49"/>
      <c r="AH64" s="49"/>
      <c r="AI64" s="49"/>
      <c r="AJ64" s="49">
        <f t="shared" si="11"/>
        <v>0</v>
      </c>
      <c r="AK64" s="49"/>
      <c r="AL64" s="49"/>
      <c r="AM64" s="49"/>
      <c r="AN64" s="49">
        <f t="shared" si="12"/>
        <v>0</v>
      </c>
      <c r="AO64" s="49"/>
    </row>
    <row r="65" spans="1:41">
      <c r="A65" s="7" t="s">
        <v>81</v>
      </c>
      <c r="B65" s="7" t="s">
        <v>82</v>
      </c>
      <c r="C65" s="7" t="s">
        <v>83</v>
      </c>
      <c r="E65" s="7" t="s">
        <v>102</v>
      </c>
      <c r="G65" s="13">
        <v>45582</v>
      </c>
      <c r="H65" s="13">
        <v>45582</v>
      </c>
      <c r="I65" s="13">
        <v>45583</v>
      </c>
      <c r="J65" s="47">
        <f t="shared" si="13"/>
        <v>0.31811599999999995</v>
      </c>
      <c r="K65" s="47"/>
      <c r="L65" s="47"/>
      <c r="M65" s="47">
        <f t="shared" si="8"/>
        <v>0.31811599999999995</v>
      </c>
      <c r="N65" s="47">
        <v>8.8812699999999994E-2</v>
      </c>
      <c r="O65" s="48"/>
      <c r="P65" s="47"/>
      <c r="Q65" s="47">
        <f t="shared" si="9"/>
        <v>8.8812699999999994E-2</v>
      </c>
      <c r="R65" s="47"/>
      <c r="S65" s="48"/>
      <c r="T65" s="47"/>
      <c r="U65" s="47">
        <f t="shared" si="10"/>
        <v>0</v>
      </c>
      <c r="V65" s="48"/>
      <c r="W65" s="47"/>
      <c r="X65" s="47"/>
      <c r="Y65" s="47"/>
      <c r="Z65" s="47">
        <v>0.22930329999999999</v>
      </c>
      <c r="AA65" s="47"/>
      <c r="AB65" s="47"/>
      <c r="AC65" s="47"/>
      <c r="AD65" s="47"/>
      <c r="AE65" s="49"/>
      <c r="AF65" s="49"/>
      <c r="AG65" s="49"/>
      <c r="AH65" s="49"/>
      <c r="AI65" s="49"/>
      <c r="AJ65" s="49">
        <f t="shared" si="11"/>
        <v>0</v>
      </c>
      <c r="AK65" s="49"/>
      <c r="AL65" s="49"/>
      <c r="AM65" s="49"/>
      <c r="AN65" s="49">
        <f t="shared" si="12"/>
        <v>0</v>
      </c>
      <c r="AO65" s="49"/>
    </row>
    <row r="66" spans="1:41">
      <c r="A66" s="7" t="s">
        <v>81</v>
      </c>
      <c r="B66" s="7" t="s">
        <v>82</v>
      </c>
      <c r="C66" s="7" t="s">
        <v>83</v>
      </c>
      <c r="E66" s="7" t="s">
        <v>102</v>
      </c>
      <c r="G66" s="13">
        <v>45589</v>
      </c>
      <c r="H66" s="13">
        <v>45589</v>
      </c>
      <c r="I66" s="13">
        <v>45590</v>
      </c>
      <c r="J66" s="47">
        <f t="shared" si="13"/>
        <v>0.20812700000000001</v>
      </c>
      <c r="K66" s="47"/>
      <c r="L66" s="47"/>
      <c r="M66" s="47">
        <f t="shared" si="8"/>
        <v>0.20812700000000001</v>
      </c>
      <c r="N66" s="47">
        <v>5.81056E-2</v>
      </c>
      <c r="O66" s="48"/>
      <c r="P66" s="47"/>
      <c r="Q66" s="47">
        <f t="shared" si="9"/>
        <v>5.81056E-2</v>
      </c>
      <c r="R66" s="47"/>
      <c r="S66" s="48"/>
      <c r="T66" s="47"/>
      <c r="U66" s="47">
        <f t="shared" si="10"/>
        <v>0</v>
      </c>
      <c r="V66" s="48"/>
      <c r="W66" s="47"/>
      <c r="X66" s="47"/>
      <c r="Y66" s="47"/>
      <c r="Z66" s="47">
        <v>0.1500214</v>
      </c>
      <c r="AA66" s="47"/>
      <c r="AB66" s="47"/>
      <c r="AC66" s="47"/>
      <c r="AD66" s="47"/>
      <c r="AE66" s="49"/>
      <c r="AF66" s="49"/>
      <c r="AG66" s="49"/>
      <c r="AH66" s="49"/>
      <c r="AI66" s="49"/>
      <c r="AJ66" s="49">
        <f t="shared" si="11"/>
        <v>0</v>
      </c>
      <c r="AK66" s="49"/>
      <c r="AL66" s="49"/>
      <c r="AM66" s="49"/>
      <c r="AN66" s="49">
        <f t="shared" si="12"/>
        <v>0</v>
      </c>
      <c r="AO66" s="49"/>
    </row>
    <row r="67" spans="1:41">
      <c r="A67" s="7" t="s">
        <v>81</v>
      </c>
      <c r="B67" s="7" t="s">
        <v>82</v>
      </c>
      <c r="C67" s="7" t="s">
        <v>83</v>
      </c>
      <c r="E67" s="7" t="s">
        <v>102</v>
      </c>
      <c r="G67" s="13">
        <v>45596</v>
      </c>
      <c r="H67" s="13">
        <v>45596</v>
      </c>
      <c r="I67" s="13">
        <v>45597</v>
      </c>
      <c r="J67" s="47">
        <f t="shared" si="13"/>
        <v>0.20482700000000001</v>
      </c>
      <c r="K67" s="47"/>
      <c r="L67" s="47"/>
      <c r="M67" s="47">
        <f t="shared" si="8"/>
        <v>0.20482700000000001</v>
      </c>
      <c r="N67" s="47">
        <v>5.7184289999999999E-2</v>
      </c>
      <c r="O67" s="48"/>
      <c r="P67" s="47"/>
      <c r="Q67" s="47">
        <f t="shared" si="9"/>
        <v>5.7184289999999999E-2</v>
      </c>
      <c r="R67" s="47"/>
      <c r="S67" s="48"/>
      <c r="T67" s="47"/>
      <c r="U67" s="47">
        <f t="shared" si="10"/>
        <v>0</v>
      </c>
      <c r="V67" s="48"/>
      <c r="W67" s="47"/>
      <c r="X67" s="47"/>
      <c r="Y67" s="47"/>
      <c r="Z67" s="47">
        <v>0.14764271000000001</v>
      </c>
      <c r="AA67" s="47"/>
      <c r="AB67" s="47"/>
      <c r="AC67" s="47"/>
      <c r="AD67" s="47"/>
      <c r="AE67" s="49"/>
      <c r="AF67" s="49"/>
      <c r="AG67" s="49"/>
      <c r="AH67" s="49"/>
      <c r="AI67" s="49"/>
      <c r="AJ67" s="49">
        <f t="shared" si="11"/>
        <v>0</v>
      </c>
      <c r="AK67" s="49"/>
      <c r="AL67" s="49"/>
      <c r="AM67" s="49"/>
      <c r="AN67" s="49">
        <f t="shared" si="12"/>
        <v>0</v>
      </c>
      <c r="AO67" s="49"/>
    </row>
    <row r="68" spans="1:41">
      <c r="A68" s="7" t="s">
        <v>81</v>
      </c>
      <c r="B68" s="7" t="s">
        <v>82</v>
      </c>
      <c r="C68" s="7" t="s">
        <v>83</v>
      </c>
      <c r="E68" s="7" t="s">
        <v>102</v>
      </c>
      <c r="G68" s="13">
        <v>45603</v>
      </c>
      <c r="H68" s="13">
        <v>45603</v>
      </c>
      <c r="I68" s="13">
        <v>45604</v>
      </c>
      <c r="J68" s="47">
        <f t="shared" si="13"/>
        <v>0.26463599999999998</v>
      </c>
      <c r="K68" s="47"/>
      <c r="L68" s="47"/>
      <c r="M68" s="47">
        <f t="shared" si="8"/>
        <v>0.26463599999999998</v>
      </c>
      <c r="N68" s="47">
        <v>7.3881970000000005E-2</v>
      </c>
      <c r="O68" s="48"/>
      <c r="P68" s="47"/>
      <c r="Q68" s="47">
        <f t="shared" si="9"/>
        <v>7.3881970000000005E-2</v>
      </c>
      <c r="R68" s="47"/>
      <c r="S68" s="48"/>
      <c r="T68" s="47"/>
      <c r="U68" s="47">
        <f t="shared" si="10"/>
        <v>0</v>
      </c>
      <c r="V68" s="48"/>
      <c r="W68" s="47"/>
      <c r="X68" s="47"/>
      <c r="Y68" s="47"/>
      <c r="Z68" s="47">
        <v>0.19075402999999999</v>
      </c>
      <c r="AA68" s="47"/>
      <c r="AB68" s="47"/>
      <c r="AC68" s="47"/>
      <c r="AD68" s="47"/>
      <c r="AE68" s="49"/>
      <c r="AF68" s="49"/>
      <c r="AG68" s="49"/>
      <c r="AH68" s="49"/>
      <c r="AI68" s="49"/>
      <c r="AJ68" s="49">
        <f t="shared" si="11"/>
        <v>0</v>
      </c>
      <c r="AK68" s="49"/>
      <c r="AL68" s="49"/>
      <c r="AM68" s="49"/>
      <c r="AN68" s="49">
        <f t="shared" si="12"/>
        <v>0</v>
      </c>
      <c r="AO68" s="49"/>
    </row>
    <row r="69" spans="1:41">
      <c r="A69" s="7" t="s">
        <v>81</v>
      </c>
      <c r="B69" s="7" t="s">
        <v>82</v>
      </c>
      <c r="C69" s="7" t="s">
        <v>83</v>
      </c>
      <c r="E69" s="7" t="s">
        <v>102</v>
      </c>
      <c r="G69" s="13">
        <v>45610</v>
      </c>
      <c r="H69" s="13">
        <v>45610</v>
      </c>
      <c r="I69" s="13">
        <v>45611</v>
      </c>
      <c r="J69" s="47">
        <f t="shared" si="13"/>
        <v>0.25293699999999997</v>
      </c>
      <c r="K69" s="47"/>
      <c r="L69" s="47"/>
      <c r="M69" s="47">
        <f t="shared" si="8"/>
        <v>0.25293699999999997</v>
      </c>
      <c r="N69" s="47">
        <v>7.0615810000000001E-2</v>
      </c>
      <c r="O69" s="48"/>
      <c r="P69" s="47"/>
      <c r="Q69" s="47">
        <f t="shared" si="9"/>
        <v>7.0615810000000001E-2</v>
      </c>
      <c r="R69" s="47"/>
      <c r="S69" s="48"/>
      <c r="T69" s="47"/>
      <c r="U69" s="47">
        <f t="shared" si="10"/>
        <v>0</v>
      </c>
      <c r="V69" s="48"/>
      <c r="W69" s="47"/>
      <c r="X69" s="47"/>
      <c r="Y69" s="47"/>
      <c r="Z69" s="47">
        <v>0.18232118999999999</v>
      </c>
      <c r="AA69" s="47"/>
      <c r="AB69" s="47"/>
      <c r="AC69" s="47"/>
      <c r="AD69" s="47"/>
      <c r="AE69" s="49"/>
      <c r="AF69" s="49"/>
      <c r="AG69" s="49"/>
      <c r="AH69" s="49"/>
      <c r="AI69" s="49"/>
      <c r="AJ69" s="49">
        <f t="shared" si="11"/>
        <v>0</v>
      </c>
      <c r="AK69" s="49"/>
      <c r="AL69" s="49"/>
      <c r="AM69" s="49"/>
      <c r="AN69" s="49">
        <f t="shared" si="12"/>
        <v>0</v>
      </c>
      <c r="AO69" s="49"/>
    </row>
    <row r="70" spans="1:41">
      <c r="A70" s="7" t="s">
        <v>81</v>
      </c>
      <c r="B70" s="7" t="s">
        <v>82</v>
      </c>
      <c r="C70" s="7" t="s">
        <v>83</v>
      </c>
      <c r="E70" s="7" t="s">
        <v>102</v>
      </c>
      <c r="G70" s="13">
        <v>45617</v>
      </c>
      <c r="H70" s="13">
        <v>45617</v>
      </c>
      <c r="I70" s="13">
        <v>45618</v>
      </c>
      <c r="J70" s="47">
        <f t="shared" si="13"/>
        <v>0.25234900000000005</v>
      </c>
      <c r="K70" s="47"/>
      <c r="L70" s="47"/>
      <c r="M70" s="47">
        <f t="shared" si="8"/>
        <v>0.25234900000000005</v>
      </c>
      <c r="N70" s="47">
        <v>7.0451650000000005E-2</v>
      </c>
      <c r="O70" s="48"/>
      <c r="P70" s="47"/>
      <c r="Q70" s="47">
        <f t="shared" si="9"/>
        <v>7.0451650000000005E-2</v>
      </c>
      <c r="R70" s="47"/>
      <c r="S70" s="48"/>
      <c r="T70" s="47"/>
      <c r="U70" s="47">
        <f t="shared" si="10"/>
        <v>0</v>
      </c>
      <c r="V70" s="48"/>
      <c r="W70" s="47"/>
      <c r="X70" s="47"/>
      <c r="Y70" s="47"/>
      <c r="Z70" s="47">
        <v>0.18189735000000001</v>
      </c>
      <c r="AA70" s="47"/>
      <c r="AB70" s="47"/>
      <c r="AC70" s="47"/>
      <c r="AD70" s="47"/>
      <c r="AE70" s="49"/>
      <c r="AF70" s="49"/>
      <c r="AG70" s="49"/>
      <c r="AH70" s="49"/>
      <c r="AI70" s="49"/>
      <c r="AJ70" s="49">
        <f t="shared" si="11"/>
        <v>0</v>
      </c>
      <c r="AK70" s="49"/>
      <c r="AL70" s="49"/>
      <c r="AM70" s="49"/>
      <c r="AN70" s="49">
        <f t="shared" si="12"/>
        <v>0</v>
      </c>
      <c r="AO70" s="49"/>
    </row>
    <row r="71" spans="1:41">
      <c r="A71" s="7" t="s">
        <v>81</v>
      </c>
      <c r="B71" s="7" t="s">
        <v>82</v>
      </c>
      <c r="C71" s="7" t="s">
        <v>83</v>
      </c>
      <c r="E71" s="7" t="s">
        <v>102</v>
      </c>
      <c r="G71" s="13">
        <v>45623</v>
      </c>
      <c r="H71" s="13">
        <v>45623</v>
      </c>
      <c r="I71" s="13">
        <v>45625</v>
      </c>
      <c r="J71" s="47">
        <f t="shared" si="13"/>
        <v>0.221139</v>
      </c>
      <c r="K71" s="47"/>
      <c r="L71" s="47"/>
      <c r="M71" s="47">
        <f t="shared" si="8"/>
        <v>0.221139</v>
      </c>
      <c r="N71" s="47">
        <v>6.1738330000000001E-2</v>
      </c>
      <c r="O71" s="48"/>
      <c r="P71" s="47"/>
      <c r="Q71" s="47">
        <f t="shared" si="9"/>
        <v>6.1738330000000001E-2</v>
      </c>
      <c r="R71" s="47"/>
      <c r="S71" s="48"/>
      <c r="T71" s="47"/>
      <c r="U71" s="47">
        <f t="shared" si="10"/>
        <v>0</v>
      </c>
      <c r="V71" s="48"/>
      <c r="W71" s="47"/>
      <c r="X71" s="47"/>
      <c r="Y71" s="47"/>
      <c r="Z71" s="47">
        <v>0.15940066999999999</v>
      </c>
      <c r="AA71" s="47"/>
      <c r="AB71" s="47"/>
      <c r="AC71" s="47"/>
      <c r="AD71" s="47"/>
      <c r="AE71" s="49"/>
      <c r="AF71" s="49"/>
      <c r="AG71" s="49"/>
      <c r="AH71" s="49"/>
      <c r="AI71" s="49"/>
      <c r="AJ71" s="49">
        <f t="shared" si="11"/>
        <v>0</v>
      </c>
      <c r="AK71" s="49"/>
      <c r="AL71" s="49"/>
      <c r="AM71" s="49"/>
      <c r="AN71" s="49">
        <f t="shared" si="12"/>
        <v>0</v>
      </c>
      <c r="AO71" s="49"/>
    </row>
    <row r="72" spans="1:41">
      <c r="A72" s="7" t="s">
        <v>81</v>
      </c>
      <c r="B72" s="7" t="s">
        <v>82</v>
      </c>
      <c r="C72" s="7" t="s">
        <v>83</v>
      </c>
      <c r="E72" s="7" t="s">
        <v>102</v>
      </c>
      <c r="G72" s="13">
        <v>45631</v>
      </c>
      <c r="H72" s="13">
        <v>45631</v>
      </c>
      <c r="I72" s="13">
        <v>45632</v>
      </c>
      <c r="J72" s="47">
        <f t="shared" si="13"/>
        <v>0.23593700000000001</v>
      </c>
      <c r="K72" s="47"/>
      <c r="L72" s="47"/>
      <c r="M72" s="47">
        <f t="shared" si="8"/>
        <v>0.23593700000000001</v>
      </c>
      <c r="N72" s="47">
        <v>6.5869689999999995E-2</v>
      </c>
      <c r="O72" s="48"/>
      <c r="P72" s="47"/>
      <c r="Q72" s="47">
        <f t="shared" si="9"/>
        <v>6.5869689999999995E-2</v>
      </c>
      <c r="R72" s="47"/>
      <c r="S72" s="48"/>
      <c r="T72" s="47"/>
      <c r="U72" s="47">
        <f t="shared" si="10"/>
        <v>0</v>
      </c>
      <c r="V72" s="48"/>
      <c r="W72" s="47"/>
      <c r="X72" s="47"/>
      <c r="Y72" s="47"/>
      <c r="Z72" s="47">
        <v>0.17006731</v>
      </c>
      <c r="AA72" s="47"/>
      <c r="AB72" s="47"/>
      <c r="AC72" s="47"/>
      <c r="AD72" s="47"/>
      <c r="AE72" s="49"/>
      <c r="AF72" s="49"/>
      <c r="AG72" s="49"/>
      <c r="AH72" s="49"/>
      <c r="AI72" s="49"/>
      <c r="AJ72" s="49">
        <f t="shared" si="11"/>
        <v>0</v>
      </c>
      <c r="AK72" s="49"/>
      <c r="AL72" s="49"/>
      <c r="AM72" s="49"/>
      <c r="AN72" s="49">
        <f t="shared" si="12"/>
        <v>0</v>
      </c>
      <c r="AO72" s="49"/>
    </row>
    <row r="73" spans="1:41">
      <c r="A73" s="7" t="s">
        <v>81</v>
      </c>
      <c r="B73" s="7" t="s">
        <v>82</v>
      </c>
      <c r="C73" s="7" t="s">
        <v>83</v>
      </c>
      <c r="E73" s="7" t="s">
        <v>102</v>
      </c>
      <c r="G73" s="13">
        <v>45638</v>
      </c>
      <c r="H73" s="13">
        <v>45638</v>
      </c>
      <c r="I73" s="13">
        <v>45639</v>
      </c>
      <c r="J73" s="47">
        <f t="shared" si="13"/>
        <v>0.16459699999999999</v>
      </c>
      <c r="K73" s="47"/>
      <c r="L73" s="47"/>
      <c r="M73" s="47">
        <f t="shared" si="8"/>
        <v>0.16459699999999999</v>
      </c>
      <c r="N73" s="47">
        <f>0.164597-V73</f>
        <v>6.190699999999999E-2</v>
      </c>
      <c r="O73" s="48"/>
      <c r="P73" s="47"/>
      <c r="Q73" s="47">
        <f t="shared" si="9"/>
        <v>6.190699999999999E-2</v>
      </c>
      <c r="R73" s="47"/>
      <c r="S73" s="48"/>
      <c r="T73" s="47"/>
      <c r="U73" s="47">
        <f t="shared" si="10"/>
        <v>0</v>
      </c>
      <c r="V73" s="48">
        <v>0.10269</v>
      </c>
      <c r="W73" s="47"/>
      <c r="X73" s="47"/>
      <c r="Y73" s="47"/>
      <c r="Z73" s="47">
        <v>0</v>
      </c>
      <c r="AA73" s="47"/>
      <c r="AB73" s="47"/>
      <c r="AC73" s="47"/>
      <c r="AD73" s="47"/>
      <c r="AE73" s="49"/>
      <c r="AF73" s="49"/>
      <c r="AG73" s="49"/>
      <c r="AH73" s="49"/>
      <c r="AI73" s="49"/>
      <c r="AJ73" s="49">
        <f t="shared" si="11"/>
        <v>0</v>
      </c>
      <c r="AK73" s="49"/>
      <c r="AL73" s="49"/>
      <c r="AM73" s="49"/>
      <c r="AN73" s="49">
        <f t="shared" si="12"/>
        <v>0</v>
      </c>
      <c r="AO73" s="49"/>
    </row>
    <row r="74" spans="1:41">
      <c r="A74" s="7" t="s">
        <v>81</v>
      </c>
      <c r="B74" s="7" t="s">
        <v>82</v>
      </c>
      <c r="C74" s="7" t="s">
        <v>83</v>
      </c>
      <c r="E74" s="7" t="s">
        <v>102</v>
      </c>
      <c r="G74" s="13">
        <v>45645</v>
      </c>
      <c r="H74" s="13">
        <v>45645</v>
      </c>
      <c r="I74" s="13">
        <v>45646</v>
      </c>
      <c r="J74" s="47">
        <f t="shared" si="13"/>
        <v>0.86951000000000001</v>
      </c>
      <c r="K74" s="47"/>
      <c r="L74" s="47"/>
      <c r="M74" s="47">
        <f t="shared" si="8"/>
        <v>0.86951000000000001</v>
      </c>
      <c r="N74" s="47">
        <v>0</v>
      </c>
      <c r="O74" s="48"/>
      <c r="P74" s="47"/>
      <c r="Q74" s="47">
        <f t="shared" si="9"/>
        <v>0</v>
      </c>
      <c r="R74" s="47"/>
      <c r="S74" s="48"/>
      <c r="T74" s="47"/>
      <c r="U74" s="47">
        <f t="shared" si="10"/>
        <v>0</v>
      </c>
      <c r="V74" s="48">
        <v>0.86951000000000001</v>
      </c>
      <c r="W74" s="47"/>
      <c r="X74" s="47"/>
      <c r="Y74" s="47"/>
      <c r="Z74" s="47">
        <v>0</v>
      </c>
      <c r="AA74" s="47"/>
      <c r="AB74" s="47"/>
      <c r="AC74" s="47"/>
      <c r="AD74" s="47"/>
      <c r="AE74" s="49"/>
      <c r="AF74" s="49"/>
      <c r="AG74" s="49"/>
      <c r="AH74" s="49"/>
      <c r="AI74" s="49"/>
      <c r="AJ74" s="49">
        <f t="shared" si="11"/>
        <v>0</v>
      </c>
      <c r="AK74" s="49"/>
      <c r="AL74" s="49"/>
      <c r="AM74" s="49"/>
      <c r="AN74" s="49">
        <f t="shared" si="12"/>
        <v>0</v>
      </c>
      <c r="AO74" s="49"/>
    </row>
    <row r="75" spans="1:41">
      <c r="A75" s="7" t="s">
        <v>81</v>
      </c>
      <c r="B75" s="7" t="s">
        <v>82</v>
      </c>
      <c r="C75" s="7" t="s">
        <v>83</v>
      </c>
      <c r="E75" s="7" t="s">
        <v>102</v>
      </c>
      <c r="G75" s="13">
        <v>45652</v>
      </c>
      <c r="H75" s="13">
        <v>45652</v>
      </c>
      <c r="I75" s="13">
        <v>45653</v>
      </c>
      <c r="J75" s="47">
        <f t="shared" si="13"/>
        <v>0.80388999999999999</v>
      </c>
      <c r="K75" s="47"/>
      <c r="L75" s="47"/>
      <c r="M75" s="47">
        <f t="shared" si="8"/>
        <v>0.80388999999999999</v>
      </c>
      <c r="N75" s="47">
        <v>0</v>
      </c>
      <c r="O75" s="48"/>
      <c r="P75" s="47"/>
      <c r="Q75" s="47">
        <f t="shared" si="9"/>
        <v>0</v>
      </c>
      <c r="R75" s="47"/>
      <c r="S75" s="48"/>
      <c r="T75" s="47"/>
      <c r="U75" s="47">
        <f t="shared" si="10"/>
        <v>0</v>
      </c>
      <c r="V75" s="48">
        <v>0.80388999999999999</v>
      </c>
      <c r="W75" s="47"/>
      <c r="X75" s="47"/>
      <c r="Y75" s="47"/>
      <c r="Z75" s="47">
        <v>0</v>
      </c>
      <c r="AA75" s="47"/>
      <c r="AB75" s="47"/>
      <c r="AC75" s="47"/>
      <c r="AD75" s="47"/>
      <c r="AE75" s="49"/>
      <c r="AF75" s="49"/>
      <c r="AG75" s="49"/>
      <c r="AH75" s="49"/>
      <c r="AI75" s="49"/>
      <c r="AJ75" s="49">
        <f t="shared" si="11"/>
        <v>0</v>
      </c>
      <c r="AK75" s="49"/>
      <c r="AL75" s="49"/>
      <c r="AM75" s="49"/>
      <c r="AN75" s="49">
        <f t="shared" si="12"/>
        <v>0</v>
      </c>
      <c r="AO75" s="49"/>
    </row>
    <row r="76" spans="1:41">
      <c r="A76" s="7" t="s">
        <v>84</v>
      </c>
      <c r="B76" s="7" t="s">
        <v>85</v>
      </c>
      <c r="C76" s="7" t="s">
        <v>86</v>
      </c>
      <c r="G76" s="13">
        <v>45656</v>
      </c>
      <c r="H76" s="13">
        <v>45656</v>
      </c>
      <c r="I76" s="13">
        <v>45657</v>
      </c>
      <c r="J76" s="47">
        <f t="shared" si="13"/>
        <v>0.43967999999999996</v>
      </c>
      <c r="K76" s="47"/>
      <c r="L76" s="47"/>
      <c r="M76" s="47">
        <f t="shared" si="8"/>
        <v>0.43967999999999996</v>
      </c>
      <c r="N76" s="47">
        <v>0.42623999999999995</v>
      </c>
      <c r="O76" s="48">
        <v>1.3440000000000001E-2</v>
      </c>
      <c r="P76" s="47"/>
      <c r="Q76" s="47">
        <f t="shared" si="9"/>
        <v>0.43967999999999996</v>
      </c>
      <c r="R76" s="47">
        <f>N76*0.0404</f>
        <v>1.7220095999999997E-2</v>
      </c>
      <c r="S76" s="48">
        <f>O76*0.0404</f>
        <v>5.4297600000000003E-4</v>
      </c>
      <c r="T76" s="47"/>
      <c r="U76" s="47">
        <f t="shared" si="10"/>
        <v>1.7763071999999998E-2</v>
      </c>
      <c r="V76" s="48"/>
      <c r="W76" s="47"/>
      <c r="X76" s="47"/>
      <c r="Y76" s="47"/>
      <c r="Z76" s="47"/>
      <c r="AA76" s="47"/>
      <c r="AB76" s="47"/>
      <c r="AC76" s="47"/>
      <c r="AD76" s="47"/>
      <c r="AE76" s="49"/>
      <c r="AF76" s="49"/>
      <c r="AG76" s="49"/>
      <c r="AH76" s="49"/>
      <c r="AI76" s="49"/>
      <c r="AJ76" s="49">
        <f t="shared" si="11"/>
        <v>0</v>
      </c>
      <c r="AK76" s="49"/>
      <c r="AL76" s="49"/>
      <c r="AM76" s="49"/>
      <c r="AN76" s="49">
        <f t="shared" si="12"/>
        <v>0</v>
      </c>
      <c r="AO76" s="49"/>
    </row>
    <row r="77" spans="1:41">
      <c r="A77" s="7" t="s">
        <v>87</v>
      </c>
      <c r="B77" s="7" t="s">
        <v>88</v>
      </c>
      <c r="C77" s="7" t="s">
        <v>89</v>
      </c>
      <c r="E77" s="7" t="s">
        <v>102</v>
      </c>
      <c r="G77" s="13">
        <v>45561</v>
      </c>
      <c r="H77" s="13">
        <v>45561</v>
      </c>
      <c r="I77" s="13">
        <v>45562</v>
      </c>
      <c r="J77" s="47">
        <f>K77+L77+M77</f>
        <v>0.360323</v>
      </c>
      <c r="K77" s="47"/>
      <c r="L77" s="47"/>
      <c r="M77" s="47">
        <f t="shared" ref="M77:M134" si="14">N77+O77+V77+Z77+AB77+AD77</f>
        <v>0.360323</v>
      </c>
      <c r="N77" s="47">
        <v>0</v>
      </c>
      <c r="O77" s="48"/>
      <c r="P77" s="47"/>
      <c r="Q77" s="47">
        <f t="shared" ref="Q77:Q134" si="15">N77+O77+P77</f>
        <v>0</v>
      </c>
      <c r="R77" s="47"/>
      <c r="S77" s="48"/>
      <c r="T77" s="47"/>
      <c r="U77" s="47">
        <f t="shared" ref="U77:U134" si="16">R77+S77+T77</f>
        <v>0</v>
      </c>
      <c r="V77" s="48"/>
      <c r="W77" s="47"/>
      <c r="X77" s="47"/>
      <c r="Y77" s="47"/>
      <c r="Z77" s="47">
        <v>0.360323</v>
      </c>
      <c r="AA77" s="47"/>
      <c r="AB77" s="47"/>
      <c r="AC77" s="47"/>
      <c r="AD77" s="47"/>
      <c r="AE77" s="49"/>
      <c r="AF77" s="49"/>
      <c r="AG77" s="49"/>
      <c r="AH77" s="49"/>
      <c r="AI77" s="49"/>
      <c r="AJ77" s="49">
        <f t="shared" ref="AJ77:AJ134" si="17">AG77+AH77+AI77</f>
        <v>0</v>
      </c>
      <c r="AK77" s="49"/>
      <c r="AL77" s="49"/>
      <c r="AM77" s="49"/>
      <c r="AN77" s="49">
        <f t="shared" ref="AN77:AN134" si="18">AK77+AL77+AM77</f>
        <v>0</v>
      </c>
      <c r="AO77" s="49"/>
    </row>
    <row r="78" spans="1:41">
      <c r="A78" s="7" t="s">
        <v>87</v>
      </c>
      <c r="B78" s="7" t="s">
        <v>88</v>
      </c>
      <c r="C78" s="7" t="s">
        <v>89</v>
      </c>
      <c r="E78" s="7" t="s">
        <v>102</v>
      </c>
      <c r="G78" s="13">
        <v>45568</v>
      </c>
      <c r="H78" s="13">
        <v>45568</v>
      </c>
      <c r="I78" s="13">
        <v>45569</v>
      </c>
      <c r="J78" s="47">
        <f t="shared" si="13"/>
        <v>0.38626500000000002</v>
      </c>
      <c r="K78" s="47"/>
      <c r="L78" s="47"/>
      <c r="M78" s="47">
        <f t="shared" si="14"/>
        <v>0.38626500000000002</v>
      </c>
      <c r="N78" s="47">
        <v>0</v>
      </c>
      <c r="O78" s="48"/>
      <c r="P78" s="47"/>
      <c r="Q78" s="47">
        <f t="shared" si="15"/>
        <v>0</v>
      </c>
      <c r="R78" s="47"/>
      <c r="S78" s="48"/>
      <c r="T78" s="47"/>
      <c r="U78" s="47">
        <f t="shared" si="16"/>
        <v>0</v>
      </c>
      <c r="V78" s="48"/>
      <c r="W78" s="47"/>
      <c r="X78" s="47"/>
      <c r="Y78" s="47"/>
      <c r="Z78" s="47">
        <v>0.38626500000000002</v>
      </c>
      <c r="AA78" s="47"/>
      <c r="AB78" s="47"/>
      <c r="AC78" s="47"/>
      <c r="AD78" s="47"/>
      <c r="AE78" s="49"/>
      <c r="AF78" s="49"/>
      <c r="AG78" s="49"/>
      <c r="AH78" s="49"/>
      <c r="AI78" s="49"/>
      <c r="AJ78" s="49">
        <f t="shared" si="17"/>
        <v>0</v>
      </c>
      <c r="AK78" s="49"/>
      <c r="AL78" s="49"/>
      <c r="AM78" s="49"/>
      <c r="AN78" s="49">
        <f t="shared" si="18"/>
        <v>0</v>
      </c>
      <c r="AO78" s="49"/>
    </row>
    <row r="79" spans="1:41">
      <c r="A79" s="7" t="s">
        <v>87</v>
      </c>
      <c r="B79" s="7" t="s">
        <v>88</v>
      </c>
      <c r="C79" s="7" t="s">
        <v>89</v>
      </c>
      <c r="E79" s="7" t="s">
        <v>102</v>
      </c>
      <c r="G79" s="13">
        <v>45575</v>
      </c>
      <c r="H79" s="13">
        <v>45575</v>
      </c>
      <c r="I79" s="13">
        <v>45576</v>
      </c>
      <c r="J79" s="47">
        <f t="shared" si="13"/>
        <v>0.24978600000000001</v>
      </c>
      <c r="K79" s="47"/>
      <c r="L79" s="47"/>
      <c r="M79" s="47">
        <f t="shared" si="14"/>
        <v>0.24978600000000001</v>
      </c>
      <c r="N79" s="47">
        <v>0</v>
      </c>
      <c r="O79" s="48"/>
      <c r="P79" s="47"/>
      <c r="Q79" s="47">
        <f t="shared" si="15"/>
        <v>0</v>
      </c>
      <c r="R79" s="47"/>
      <c r="S79" s="48"/>
      <c r="T79" s="47"/>
      <c r="U79" s="47">
        <f t="shared" si="16"/>
        <v>0</v>
      </c>
      <c r="V79" s="48"/>
      <c r="W79" s="47"/>
      <c r="X79" s="47"/>
      <c r="Y79" s="47"/>
      <c r="Z79" s="47">
        <v>0.24978600000000001</v>
      </c>
      <c r="AA79" s="47"/>
      <c r="AB79" s="47"/>
      <c r="AC79" s="47"/>
      <c r="AD79" s="47"/>
      <c r="AE79" s="49"/>
      <c r="AF79" s="49"/>
      <c r="AG79" s="49"/>
      <c r="AH79" s="49"/>
      <c r="AI79" s="49"/>
      <c r="AJ79" s="49">
        <f t="shared" si="17"/>
        <v>0</v>
      </c>
      <c r="AK79" s="49"/>
      <c r="AL79" s="49"/>
      <c r="AM79" s="49"/>
      <c r="AN79" s="49">
        <f t="shared" si="18"/>
        <v>0</v>
      </c>
      <c r="AO79" s="49"/>
    </row>
    <row r="80" spans="1:41">
      <c r="A80" s="7" t="s">
        <v>87</v>
      </c>
      <c r="B80" s="7" t="s">
        <v>88</v>
      </c>
      <c r="C80" s="7" t="s">
        <v>89</v>
      </c>
      <c r="E80" s="7" t="s">
        <v>102</v>
      </c>
      <c r="G80" s="13">
        <v>45582</v>
      </c>
      <c r="H80" s="13">
        <v>45582</v>
      </c>
      <c r="I80" s="13">
        <v>45583</v>
      </c>
      <c r="J80" s="47">
        <f t="shared" si="13"/>
        <v>0.30679299999999998</v>
      </c>
      <c r="K80" s="47"/>
      <c r="L80" s="47"/>
      <c r="M80" s="47">
        <f t="shared" si="14"/>
        <v>0.30679299999999998</v>
      </c>
      <c r="N80" s="47">
        <v>0</v>
      </c>
      <c r="O80" s="48"/>
      <c r="P80" s="47"/>
      <c r="Q80" s="47">
        <f t="shared" si="15"/>
        <v>0</v>
      </c>
      <c r="R80" s="47"/>
      <c r="S80" s="48"/>
      <c r="T80" s="47"/>
      <c r="U80" s="47">
        <f t="shared" si="16"/>
        <v>0</v>
      </c>
      <c r="V80" s="48"/>
      <c r="W80" s="47"/>
      <c r="X80" s="47"/>
      <c r="Y80" s="47"/>
      <c r="Z80" s="47">
        <v>0.30679299999999998</v>
      </c>
      <c r="AA80" s="47"/>
      <c r="AB80" s="47"/>
      <c r="AC80" s="47"/>
      <c r="AD80" s="47"/>
      <c r="AE80" s="49"/>
      <c r="AF80" s="49"/>
      <c r="AG80" s="49"/>
      <c r="AH80" s="49"/>
      <c r="AI80" s="49"/>
      <c r="AJ80" s="49">
        <f t="shared" si="17"/>
        <v>0</v>
      </c>
      <c r="AK80" s="49"/>
      <c r="AL80" s="49"/>
      <c r="AM80" s="49"/>
      <c r="AN80" s="49">
        <f t="shared" si="18"/>
        <v>0</v>
      </c>
      <c r="AO80" s="49"/>
    </row>
    <row r="81" spans="1:41">
      <c r="A81" s="7" t="s">
        <v>87</v>
      </c>
      <c r="B81" s="7" t="s">
        <v>88</v>
      </c>
      <c r="C81" s="7" t="s">
        <v>89</v>
      </c>
      <c r="E81" s="7" t="s">
        <v>102</v>
      </c>
      <c r="G81" s="13">
        <v>45589</v>
      </c>
      <c r="H81" s="13">
        <v>45589</v>
      </c>
      <c r="I81" s="13">
        <v>45590</v>
      </c>
      <c r="J81" s="47">
        <f t="shared" si="13"/>
        <v>0.33522299999999999</v>
      </c>
      <c r="K81" s="47"/>
      <c r="L81" s="47"/>
      <c r="M81" s="47">
        <f t="shared" si="14"/>
        <v>0.33522299999999999</v>
      </c>
      <c r="N81" s="47">
        <v>0</v>
      </c>
      <c r="O81" s="48"/>
      <c r="P81" s="47"/>
      <c r="Q81" s="47">
        <f t="shared" si="15"/>
        <v>0</v>
      </c>
      <c r="R81" s="47"/>
      <c r="S81" s="48"/>
      <c r="T81" s="47"/>
      <c r="U81" s="47">
        <f t="shared" si="16"/>
        <v>0</v>
      </c>
      <c r="V81" s="48"/>
      <c r="W81" s="47"/>
      <c r="X81" s="47"/>
      <c r="Y81" s="47"/>
      <c r="Z81" s="47">
        <v>0.33522299999999999</v>
      </c>
      <c r="AA81" s="47"/>
      <c r="AB81" s="47"/>
      <c r="AC81" s="47"/>
      <c r="AD81" s="47"/>
      <c r="AE81" s="49"/>
      <c r="AF81" s="49"/>
      <c r="AG81" s="49"/>
      <c r="AH81" s="49"/>
      <c r="AI81" s="49"/>
      <c r="AJ81" s="49">
        <f t="shared" si="17"/>
        <v>0</v>
      </c>
      <c r="AK81" s="49"/>
      <c r="AL81" s="49"/>
      <c r="AM81" s="49"/>
      <c r="AN81" s="49">
        <f t="shared" si="18"/>
        <v>0</v>
      </c>
      <c r="AO81" s="49"/>
    </row>
    <row r="82" spans="1:41">
      <c r="A82" s="7" t="s">
        <v>87</v>
      </c>
      <c r="B82" s="7" t="s">
        <v>88</v>
      </c>
      <c r="C82" s="7" t="s">
        <v>89</v>
      </c>
      <c r="E82" s="7" t="s">
        <v>102</v>
      </c>
      <c r="G82" s="13">
        <v>45596</v>
      </c>
      <c r="H82" s="13">
        <v>45596</v>
      </c>
      <c r="I82" s="13">
        <v>45597</v>
      </c>
      <c r="J82" s="47">
        <f t="shared" si="13"/>
        <v>0.25754100000000002</v>
      </c>
      <c r="K82" s="47"/>
      <c r="L82" s="47"/>
      <c r="M82" s="47">
        <f t="shared" si="14"/>
        <v>0.25754100000000002</v>
      </c>
      <c r="N82" s="47">
        <v>0</v>
      </c>
      <c r="O82" s="48"/>
      <c r="P82" s="47"/>
      <c r="Q82" s="47">
        <f t="shared" si="15"/>
        <v>0</v>
      </c>
      <c r="R82" s="47"/>
      <c r="S82" s="48"/>
      <c r="T82" s="47"/>
      <c r="U82" s="47">
        <f t="shared" si="16"/>
        <v>0</v>
      </c>
      <c r="V82" s="48"/>
      <c r="W82" s="47"/>
      <c r="X82" s="47"/>
      <c r="Y82" s="47"/>
      <c r="Z82" s="47">
        <v>0.25754100000000002</v>
      </c>
      <c r="AA82" s="47"/>
      <c r="AB82" s="47"/>
      <c r="AC82" s="47"/>
      <c r="AD82" s="47"/>
      <c r="AE82" s="49"/>
      <c r="AF82" s="49"/>
      <c r="AG82" s="49"/>
      <c r="AH82" s="49"/>
      <c r="AI82" s="49"/>
      <c r="AJ82" s="49">
        <f t="shared" si="17"/>
        <v>0</v>
      </c>
      <c r="AK82" s="49"/>
      <c r="AL82" s="49"/>
      <c r="AM82" s="49"/>
      <c r="AN82" s="49">
        <f t="shared" si="18"/>
        <v>0</v>
      </c>
      <c r="AO82" s="49"/>
    </row>
    <row r="83" spans="1:41">
      <c r="A83" s="7" t="s">
        <v>87</v>
      </c>
      <c r="B83" s="7" t="s">
        <v>88</v>
      </c>
      <c r="C83" s="7" t="s">
        <v>89</v>
      </c>
      <c r="E83" s="7" t="s">
        <v>102</v>
      </c>
      <c r="G83" s="13">
        <v>45603</v>
      </c>
      <c r="H83" s="13">
        <v>45603</v>
      </c>
      <c r="I83" s="13">
        <v>45604</v>
      </c>
      <c r="J83" s="47">
        <f t="shared" si="13"/>
        <v>0.26285599999999998</v>
      </c>
      <c r="K83" s="47"/>
      <c r="L83" s="47"/>
      <c r="M83" s="47">
        <f t="shared" si="14"/>
        <v>0.26285599999999998</v>
      </c>
      <c r="N83" s="47">
        <v>0</v>
      </c>
      <c r="O83" s="48"/>
      <c r="P83" s="47"/>
      <c r="Q83" s="47">
        <f t="shared" si="15"/>
        <v>0</v>
      </c>
      <c r="R83" s="47"/>
      <c r="S83" s="48"/>
      <c r="T83" s="47"/>
      <c r="U83" s="47">
        <f t="shared" si="16"/>
        <v>0</v>
      </c>
      <c r="V83" s="48"/>
      <c r="W83" s="47"/>
      <c r="X83" s="47"/>
      <c r="Y83" s="47"/>
      <c r="Z83" s="47">
        <v>0.26285599999999998</v>
      </c>
      <c r="AA83" s="47"/>
      <c r="AB83" s="47"/>
      <c r="AC83" s="47"/>
      <c r="AD83" s="47"/>
      <c r="AE83" s="49"/>
      <c r="AF83" s="49"/>
      <c r="AG83" s="49"/>
      <c r="AH83" s="49"/>
      <c r="AI83" s="49"/>
      <c r="AJ83" s="49">
        <f t="shared" si="17"/>
        <v>0</v>
      </c>
      <c r="AK83" s="49"/>
      <c r="AL83" s="49"/>
      <c r="AM83" s="49"/>
      <c r="AN83" s="49">
        <f t="shared" si="18"/>
        <v>0</v>
      </c>
      <c r="AO83" s="49"/>
    </row>
    <row r="84" spans="1:41">
      <c r="A84" s="7" t="s">
        <v>87</v>
      </c>
      <c r="B84" s="7" t="s">
        <v>88</v>
      </c>
      <c r="C84" s="7" t="s">
        <v>89</v>
      </c>
      <c r="E84" s="7" t="s">
        <v>102</v>
      </c>
      <c r="G84" s="13">
        <v>45610</v>
      </c>
      <c r="H84" s="13">
        <v>45610</v>
      </c>
      <c r="I84" s="13">
        <v>45611</v>
      </c>
      <c r="J84" s="47">
        <f t="shared" si="13"/>
        <v>0.334341</v>
      </c>
      <c r="K84" s="47"/>
      <c r="L84" s="47"/>
      <c r="M84" s="47">
        <f t="shared" si="14"/>
        <v>0.334341</v>
      </c>
      <c r="N84" s="47">
        <v>0</v>
      </c>
      <c r="O84" s="48"/>
      <c r="P84" s="47"/>
      <c r="Q84" s="47">
        <f t="shared" si="15"/>
        <v>0</v>
      </c>
      <c r="R84" s="47"/>
      <c r="S84" s="48"/>
      <c r="T84" s="47"/>
      <c r="U84" s="47">
        <f t="shared" si="16"/>
        <v>0</v>
      </c>
      <c r="V84" s="48"/>
      <c r="W84" s="47"/>
      <c r="X84" s="47"/>
      <c r="Y84" s="47"/>
      <c r="Z84" s="47">
        <v>0.334341</v>
      </c>
      <c r="AA84" s="47"/>
      <c r="AB84" s="47"/>
      <c r="AC84" s="47"/>
      <c r="AD84" s="47"/>
      <c r="AE84" s="49"/>
      <c r="AF84" s="49"/>
      <c r="AG84" s="49"/>
      <c r="AH84" s="49"/>
      <c r="AI84" s="49"/>
      <c r="AJ84" s="49">
        <f t="shared" si="17"/>
        <v>0</v>
      </c>
      <c r="AK84" s="49"/>
      <c r="AL84" s="49"/>
      <c r="AM84" s="49"/>
      <c r="AN84" s="49">
        <f t="shared" si="18"/>
        <v>0</v>
      </c>
      <c r="AO84" s="49"/>
    </row>
    <row r="85" spans="1:41">
      <c r="A85" s="7" t="s">
        <v>87</v>
      </c>
      <c r="B85" s="7" t="s">
        <v>88</v>
      </c>
      <c r="C85" s="7" t="s">
        <v>89</v>
      </c>
      <c r="E85" s="7" t="s">
        <v>102</v>
      </c>
      <c r="G85" s="13">
        <v>45617</v>
      </c>
      <c r="H85" s="13">
        <v>45617</v>
      </c>
      <c r="I85" s="13">
        <v>45618</v>
      </c>
      <c r="J85" s="47">
        <f t="shared" ref="J85:J134" si="19">K85+L85+M85</f>
        <v>0.41050300000000001</v>
      </c>
      <c r="K85" s="47"/>
      <c r="L85" s="47"/>
      <c r="M85" s="47">
        <f t="shared" si="14"/>
        <v>0.41050300000000001</v>
      </c>
      <c r="N85" s="47">
        <v>0</v>
      </c>
      <c r="O85" s="48"/>
      <c r="P85" s="47"/>
      <c r="Q85" s="47">
        <f t="shared" si="15"/>
        <v>0</v>
      </c>
      <c r="R85" s="47"/>
      <c r="S85" s="48"/>
      <c r="T85" s="47"/>
      <c r="U85" s="47">
        <f t="shared" si="16"/>
        <v>0</v>
      </c>
      <c r="V85" s="48"/>
      <c r="W85" s="47"/>
      <c r="X85" s="47"/>
      <c r="Y85" s="47"/>
      <c r="Z85" s="47">
        <v>0.41050300000000001</v>
      </c>
      <c r="AA85" s="47"/>
      <c r="AB85" s="47"/>
      <c r="AC85" s="47"/>
      <c r="AD85" s="47"/>
      <c r="AE85" s="49"/>
      <c r="AF85" s="49"/>
      <c r="AG85" s="49"/>
      <c r="AH85" s="49"/>
      <c r="AI85" s="49"/>
      <c r="AJ85" s="49">
        <f t="shared" si="17"/>
        <v>0</v>
      </c>
      <c r="AK85" s="49"/>
      <c r="AL85" s="49"/>
      <c r="AM85" s="49"/>
      <c r="AN85" s="49">
        <f t="shared" si="18"/>
        <v>0</v>
      </c>
      <c r="AO85" s="49"/>
    </row>
    <row r="86" spans="1:41">
      <c r="A86" s="7" t="s">
        <v>87</v>
      </c>
      <c r="B86" s="7" t="s">
        <v>88</v>
      </c>
      <c r="C86" s="7" t="s">
        <v>89</v>
      </c>
      <c r="E86" s="7" t="s">
        <v>102</v>
      </c>
      <c r="G86" s="13">
        <v>45623</v>
      </c>
      <c r="H86" s="13">
        <v>45623</v>
      </c>
      <c r="I86" s="13">
        <v>45625</v>
      </c>
      <c r="J86" s="47">
        <f t="shared" si="19"/>
        <v>0.32740599999999997</v>
      </c>
      <c r="K86" s="47"/>
      <c r="L86" s="47"/>
      <c r="M86" s="47">
        <f t="shared" si="14"/>
        <v>0.32740599999999997</v>
      </c>
      <c r="N86" s="47">
        <v>0</v>
      </c>
      <c r="O86" s="48"/>
      <c r="P86" s="47"/>
      <c r="Q86" s="47">
        <f t="shared" si="15"/>
        <v>0</v>
      </c>
      <c r="R86" s="47"/>
      <c r="S86" s="48"/>
      <c r="T86" s="47"/>
      <c r="U86" s="47">
        <f t="shared" si="16"/>
        <v>0</v>
      </c>
      <c r="V86" s="48"/>
      <c r="W86" s="47"/>
      <c r="X86" s="47"/>
      <c r="Y86" s="47"/>
      <c r="Z86" s="47">
        <v>0.32740599999999997</v>
      </c>
      <c r="AA86" s="47"/>
      <c r="AB86" s="47"/>
      <c r="AC86" s="47"/>
      <c r="AD86" s="47"/>
      <c r="AE86" s="49"/>
      <c r="AF86" s="49"/>
      <c r="AG86" s="49"/>
      <c r="AH86" s="49"/>
      <c r="AI86" s="49"/>
      <c r="AJ86" s="49">
        <f t="shared" si="17"/>
        <v>0</v>
      </c>
      <c r="AK86" s="49"/>
      <c r="AL86" s="49"/>
      <c r="AM86" s="49"/>
      <c r="AN86" s="49">
        <f t="shared" si="18"/>
        <v>0</v>
      </c>
      <c r="AO86" s="49"/>
    </row>
    <row r="87" spans="1:41">
      <c r="A87" s="7" t="s">
        <v>87</v>
      </c>
      <c r="B87" s="7" t="s">
        <v>88</v>
      </c>
      <c r="C87" s="7" t="s">
        <v>89</v>
      </c>
      <c r="E87" s="7" t="s">
        <v>102</v>
      </c>
      <c r="G87" s="13">
        <v>45631</v>
      </c>
      <c r="H87" s="13">
        <v>45631</v>
      </c>
      <c r="I87" s="13">
        <v>45632</v>
      </c>
      <c r="J87" s="47">
        <f t="shared" si="19"/>
        <v>0.28264</v>
      </c>
      <c r="K87" s="47"/>
      <c r="L87" s="47"/>
      <c r="M87" s="47">
        <f t="shared" si="14"/>
        <v>0.28264</v>
      </c>
      <c r="N87" s="47">
        <v>0</v>
      </c>
      <c r="O87" s="48"/>
      <c r="P87" s="47"/>
      <c r="Q87" s="47">
        <f t="shared" si="15"/>
        <v>0</v>
      </c>
      <c r="R87" s="47"/>
      <c r="S87" s="48"/>
      <c r="T87" s="47"/>
      <c r="U87" s="47">
        <f t="shared" si="16"/>
        <v>0</v>
      </c>
      <c r="V87" s="48"/>
      <c r="W87" s="47"/>
      <c r="X87" s="47"/>
      <c r="Y87" s="47"/>
      <c r="Z87" s="47">
        <v>0.28264</v>
      </c>
      <c r="AA87" s="47"/>
      <c r="AB87" s="47"/>
      <c r="AC87" s="47"/>
      <c r="AD87" s="47"/>
      <c r="AE87" s="49"/>
      <c r="AF87" s="49"/>
      <c r="AG87" s="49"/>
      <c r="AH87" s="49"/>
      <c r="AI87" s="49"/>
      <c r="AJ87" s="49">
        <f t="shared" si="17"/>
        <v>0</v>
      </c>
      <c r="AK87" s="49"/>
      <c r="AL87" s="49"/>
      <c r="AM87" s="49"/>
      <c r="AN87" s="49">
        <f t="shared" si="18"/>
        <v>0</v>
      </c>
      <c r="AO87" s="49"/>
    </row>
    <row r="88" spans="1:41">
      <c r="A88" s="7" t="s">
        <v>87</v>
      </c>
      <c r="B88" s="7" t="s">
        <v>88</v>
      </c>
      <c r="C88" s="7" t="s">
        <v>89</v>
      </c>
      <c r="E88" s="7" t="s">
        <v>102</v>
      </c>
      <c r="G88" s="13">
        <v>45638</v>
      </c>
      <c r="H88" s="13">
        <v>45638</v>
      </c>
      <c r="I88" s="13">
        <v>45639</v>
      </c>
      <c r="J88" s="47">
        <f t="shared" si="19"/>
        <v>0.37105199999999999</v>
      </c>
      <c r="K88" s="47"/>
      <c r="L88" s="47"/>
      <c r="M88" s="47">
        <f t="shared" si="14"/>
        <v>0.37105199999999999</v>
      </c>
      <c r="N88" s="47">
        <v>0</v>
      </c>
      <c r="O88" s="48"/>
      <c r="P88" s="47"/>
      <c r="Q88" s="47">
        <f t="shared" si="15"/>
        <v>0</v>
      </c>
      <c r="R88" s="47"/>
      <c r="S88" s="48"/>
      <c r="T88" s="47"/>
      <c r="U88" s="47">
        <f t="shared" si="16"/>
        <v>0</v>
      </c>
      <c r="V88" s="48"/>
      <c r="W88" s="47"/>
      <c r="X88" s="47"/>
      <c r="Y88" s="47"/>
      <c r="Z88" s="47">
        <v>0.37105199999999999</v>
      </c>
      <c r="AA88" s="47"/>
      <c r="AB88" s="47"/>
      <c r="AC88" s="47"/>
      <c r="AD88" s="47"/>
      <c r="AE88" s="49"/>
      <c r="AF88" s="49"/>
      <c r="AG88" s="49"/>
      <c r="AH88" s="49"/>
      <c r="AI88" s="49"/>
      <c r="AJ88" s="49">
        <f t="shared" si="17"/>
        <v>0</v>
      </c>
      <c r="AK88" s="49"/>
      <c r="AL88" s="49"/>
      <c r="AM88" s="49"/>
      <c r="AN88" s="49">
        <f t="shared" si="18"/>
        <v>0</v>
      </c>
      <c r="AO88" s="49"/>
    </row>
    <row r="89" spans="1:41">
      <c r="A89" s="7" t="s">
        <v>87</v>
      </c>
      <c r="B89" s="7" t="s">
        <v>88</v>
      </c>
      <c r="C89" s="7" t="s">
        <v>89</v>
      </c>
      <c r="E89" s="7" t="s">
        <v>102</v>
      </c>
      <c r="G89" s="13">
        <v>45645</v>
      </c>
      <c r="H89" s="13">
        <v>45645</v>
      </c>
      <c r="I89" s="13">
        <v>45646</v>
      </c>
      <c r="J89" s="47">
        <f t="shared" si="19"/>
        <v>0.26490200000000003</v>
      </c>
      <c r="K89" s="47"/>
      <c r="L89" s="47"/>
      <c r="M89" s="47">
        <f t="shared" si="14"/>
        <v>0.26490200000000003</v>
      </c>
      <c r="N89" s="47">
        <v>0</v>
      </c>
      <c r="O89" s="48"/>
      <c r="P89" s="47"/>
      <c r="Q89" s="47">
        <f t="shared" si="15"/>
        <v>0</v>
      </c>
      <c r="R89" s="47"/>
      <c r="S89" s="48"/>
      <c r="T89" s="47"/>
      <c r="U89" s="47">
        <f t="shared" si="16"/>
        <v>0</v>
      </c>
      <c r="V89" s="48"/>
      <c r="W89" s="47"/>
      <c r="X89" s="47"/>
      <c r="Y89" s="47"/>
      <c r="Z89" s="47">
        <v>0.26490200000000003</v>
      </c>
      <c r="AA89" s="47"/>
      <c r="AB89" s="47"/>
      <c r="AC89" s="47"/>
      <c r="AD89" s="47"/>
      <c r="AE89" s="49"/>
      <c r="AF89" s="49"/>
      <c r="AG89" s="49"/>
      <c r="AH89" s="49"/>
      <c r="AI89" s="49"/>
      <c r="AJ89" s="49">
        <f t="shared" si="17"/>
        <v>0</v>
      </c>
      <c r="AK89" s="49"/>
      <c r="AL89" s="49"/>
      <c r="AM89" s="49"/>
      <c r="AN89" s="49">
        <f t="shared" si="18"/>
        <v>0</v>
      </c>
      <c r="AO89" s="49"/>
    </row>
    <row r="90" spans="1:41">
      <c r="A90" s="7" t="s">
        <v>87</v>
      </c>
      <c r="B90" s="7" t="s">
        <v>88</v>
      </c>
      <c r="C90" s="7" t="s">
        <v>89</v>
      </c>
      <c r="E90" s="7" t="s">
        <v>102</v>
      </c>
      <c r="G90" s="13">
        <v>45652</v>
      </c>
      <c r="H90" s="13">
        <v>45652</v>
      </c>
      <c r="I90" s="13">
        <v>45653</v>
      </c>
      <c r="J90" s="47">
        <f t="shared" si="19"/>
        <v>0.27354200000000001</v>
      </c>
      <c r="K90" s="47"/>
      <c r="L90" s="47"/>
      <c r="M90" s="47">
        <f t="shared" si="14"/>
        <v>0.27354200000000001</v>
      </c>
      <c r="N90" s="47">
        <v>0</v>
      </c>
      <c r="O90" s="48"/>
      <c r="P90" s="47"/>
      <c r="Q90" s="47">
        <f t="shared" si="15"/>
        <v>0</v>
      </c>
      <c r="R90" s="47"/>
      <c r="S90" s="48"/>
      <c r="T90" s="47"/>
      <c r="U90" s="47">
        <f t="shared" si="16"/>
        <v>0</v>
      </c>
      <c r="V90" s="48">
        <v>4.3319999999999997E-2</v>
      </c>
      <c r="W90" s="47"/>
      <c r="X90" s="47"/>
      <c r="Y90" s="47"/>
      <c r="Z90" s="47">
        <f>0.273542-V90</f>
        <v>0.23022200000000001</v>
      </c>
      <c r="AA90" s="47"/>
      <c r="AB90" s="47"/>
      <c r="AC90" s="47"/>
      <c r="AD90" s="47"/>
      <c r="AE90" s="49"/>
      <c r="AF90" s="49"/>
      <c r="AG90" s="49"/>
      <c r="AH90" s="49"/>
      <c r="AI90" s="49"/>
      <c r="AJ90" s="49">
        <f t="shared" si="17"/>
        <v>0</v>
      </c>
      <c r="AK90" s="49"/>
      <c r="AL90" s="49"/>
      <c r="AM90" s="49"/>
      <c r="AN90" s="49">
        <f t="shared" si="18"/>
        <v>0</v>
      </c>
      <c r="AO90" s="49"/>
    </row>
    <row r="91" spans="1:41">
      <c r="A91" s="7" t="s">
        <v>90</v>
      </c>
      <c r="B91" s="7" t="s">
        <v>91</v>
      </c>
      <c r="C91" s="7" t="s">
        <v>92</v>
      </c>
      <c r="E91" s="7" t="s">
        <v>102</v>
      </c>
      <c r="G91" s="13">
        <v>45378</v>
      </c>
      <c r="H91" s="13">
        <v>45377</v>
      </c>
      <c r="I91" s="13">
        <v>45379</v>
      </c>
      <c r="J91" s="47">
        <f t="shared" si="19"/>
        <v>0.20888899999999999</v>
      </c>
      <c r="K91" s="47"/>
      <c r="L91" s="47"/>
      <c r="M91" s="47">
        <f t="shared" si="14"/>
        <v>0.20888899999999999</v>
      </c>
      <c r="N91" s="47">
        <v>5.5142219999999999E-2</v>
      </c>
      <c r="O91" s="48"/>
      <c r="P91" s="47"/>
      <c r="Q91" s="47">
        <f t="shared" si="15"/>
        <v>5.5142219999999999E-2</v>
      </c>
      <c r="R91" s="47"/>
      <c r="S91" s="48"/>
      <c r="T91" s="47"/>
      <c r="U91" s="47">
        <f t="shared" si="16"/>
        <v>0</v>
      </c>
      <c r="V91" s="48"/>
      <c r="W91" s="47"/>
      <c r="X91" s="47"/>
      <c r="Y91" s="47"/>
      <c r="Z91" s="47">
        <v>0.15374678</v>
      </c>
      <c r="AA91" s="47"/>
      <c r="AB91" s="47"/>
      <c r="AC91" s="47"/>
      <c r="AD91" s="47"/>
      <c r="AE91" s="49"/>
      <c r="AF91" s="49"/>
      <c r="AG91" s="49"/>
      <c r="AH91" s="49"/>
      <c r="AI91" s="49"/>
      <c r="AJ91" s="49">
        <f t="shared" si="17"/>
        <v>0</v>
      </c>
      <c r="AK91" s="49"/>
      <c r="AL91" s="49"/>
      <c r="AM91" s="49"/>
      <c r="AN91" s="49">
        <f t="shared" si="18"/>
        <v>0</v>
      </c>
      <c r="AO91" s="49"/>
    </row>
    <row r="92" spans="1:41">
      <c r="A92" s="7" t="s">
        <v>90</v>
      </c>
      <c r="B92" s="7" t="s">
        <v>91</v>
      </c>
      <c r="C92" s="7" t="s">
        <v>92</v>
      </c>
      <c r="E92" s="7" t="s">
        <v>102</v>
      </c>
      <c r="G92" s="13">
        <v>45386</v>
      </c>
      <c r="H92" s="13">
        <v>45385</v>
      </c>
      <c r="I92" s="13">
        <v>45387</v>
      </c>
      <c r="J92" s="47">
        <f t="shared" si="19"/>
        <v>0.128716</v>
      </c>
      <c r="K92" s="47"/>
      <c r="L92" s="47"/>
      <c r="M92" s="47">
        <f t="shared" si="14"/>
        <v>0.128716</v>
      </c>
      <c r="N92" s="47">
        <v>3.3978269999999998E-2</v>
      </c>
      <c r="O92" s="48"/>
      <c r="P92" s="47"/>
      <c r="Q92" s="47">
        <f t="shared" si="15"/>
        <v>3.3978269999999998E-2</v>
      </c>
      <c r="R92" s="47"/>
      <c r="S92" s="48"/>
      <c r="T92" s="47"/>
      <c r="U92" s="47">
        <f t="shared" si="16"/>
        <v>0</v>
      </c>
      <c r="V92" s="48"/>
      <c r="W92" s="47"/>
      <c r="X92" s="47"/>
      <c r="Y92" s="47"/>
      <c r="Z92" s="47">
        <v>9.4737730000000006E-2</v>
      </c>
      <c r="AA92" s="47"/>
      <c r="AB92" s="47"/>
      <c r="AC92" s="47"/>
      <c r="AD92" s="47"/>
      <c r="AE92" s="49"/>
      <c r="AF92" s="49"/>
      <c r="AG92" s="49"/>
      <c r="AH92" s="49"/>
      <c r="AI92" s="49"/>
      <c r="AJ92" s="49">
        <f t="shared" si="17"/>
        <v>0</v>
      </c>
      <c r="AK92" s="49"/>
      <c r="AL92" s="49"/>
      <c r="AM92" s="49"/>
      <c r="AN92" s="49">
        <f t="shared" si="18"/>
        <v>0</v>
      </c>
      <c r="AO92" s="49"/>
    </row>
    <row r="93" spans="1:41">
      <c r="A93" s="7" t="s">
        <v>90</v>
      </c>
      <c r="B93" s="7" t="s">
        <v>91</v>
      </c>
      <c r="C93" s="7" t="s">
        <v>92</v>
      </c>
      <c r="E93" s="7" t="s">
        <v>102</v>
      </c>
      <c r="G93" s="13">
        <v>45393</v>
      </c>
      <c r="H93" s="13">
        <v>45392</v>
      </c>
      <c r="I93" s="13">
        <v>45394</v>
      </c>
      <c r="J93" s="47">
        <f t="shared" si="19"/>
        <v>2.2240999999999997E-2</v>
      </c>
      <c r="K93" s="47"/>
      <c r="L93" s="47"/>
      <c r="M93" s="47">
        <f t="shared" si="14"/>
        <v>2.2240999999999997E-2</v>
      </c>
      <c r="N93" s="47">
        <v>5.8711500000000003E-3</v>
      </c>
      <c r="O93" s="48"/>
      <c r="P93" s="47"/>
      <c r="Q93" s="47">
        <f t="shared" si="15"/>
        <v>5.8711500000000003E-3</v>
      </c>
      <c r="R93" s="47"/>
      <c r="S93" s="48"/>
      <c r="T93" s="47"/>
      <c r="U93" s="47">
        <f t="shared" si="16"/>
        <v>0</v>
      </c>
      <c r="V93" s="48"/>
      <c r="W93" s="47"/>
      <c r="X93" s="47"/>
      <c r="Y93" s="47"/>
      <c r="Z93" s="47">
        <v>1.6369849999999998E-2</v>
      </c>
      <c r="AA93" s="47"/>
      <c r="AB93" s="47"/>
      <c r="AC93" s="47"/>
      <c r="AD93" s="47"/>
      <c r="AE93" s="49"/>
      <c r="AF93" s="49"/>
      <c r="AG93" s="49"/>
      <c r="AH93" s="49"/>
      <c r="AI93" s="49"/>
      <c r="AJ93" s="49">
        <f t="shared" si="17"/>
        <v>0</v>
      </c>
      <c r="AK93" s="49"/>
      <c r="AL93" s="49"/>
      <c r="AM93" s="49"/>
      <c r="AN93" s="49">
        <f t="shared" si="18"/>
        <v>0</v>
      </c>
      <c r="AO93" s="49"/>
    </row>
    <row r="94" spans="1:41">
      <c r="A94" s="7" t="s">
        <v>90</v>
      </c>
      <c r="B94" s="7" t="s">
        <v>91</v>
      </c>
      <c r="C94" s="7" t="s">
        <v>92</v>
      </c>
      <c r="E94" s="7" t="s">
        <v>102</v>
      </c>
      <c r="G94" s="13">
        <v>45400</v>
      </c>
      <c r="H94" s="13">
        <v>45399</v>
      </c>
      <c r="I94" s="13">
        <v>45401</v>
      </c>
      <c r="J94" s="47">
        <f t="shared" si="19"/>
        <v>0.19533700000000001</v>
      </c>
      <c r="K94" s="47"/>
      <c r="L94" s="47"/>
      <c r="M94" s="47">
        <f t="shared" si="14"/>
        <v>0.19533700000000001</v>
      </c>
      <c r="N94" s="47">
        <v>5.1564779999999998E-2</v>
      </c>
      <c r="O94" s="48"/>
      <c r="P94" s="47"/>
      <c r="Q94" s="47">
        <f t="shared" si="15"/>
        <v>5.1564779999999998E-2</v>
      </c>
      <c r="R94" s="47"/>
      <c r="S94" s="48"/>
      <c r="T94" s="47"/>
      <c r="U94" s="47">
        <f t="shared" si="16"/>
        <v>0</v>
      </c>
      <c r="V94" s="48"/>
      <c r="W94" s="47"/>
      <c r="X94" s="47"/>
      <c r="Y94" s="47"/>
      <c r="Z94" s="47">
        <v>0.14377222000000001</v>
      </c>
      <c r="AA94" s="47"/>
      <c r="AB94" s="47"/>
      <c r="AC94" s="47"/>
      <c r="AD94" s="47"/>
      <c r="AE94" s="49"/>
      <c r="AF94" s="49"/>
      <c r="AG94" s="49"/>
      <c r="AH94" s="49"/>
      <c r="AI94" s="49"/>
      <c r="AJ94" s="49">
        <f t="shared" si="17"/>
        <v>0</v>
      </c>
      <c r="AK94" s="49"/>
      <c r="AL94" s="49"/>
      <c r="AM94" s="49"/>
      <c r="AN94" s="49">
        <f t="shared" si="18"/>
        <v>0</v>
      </c>
      <c r="AO94" s="49"/>
    </row>
    <row r="95" spans="1:41">
      <c r="A95" s="7" t="s">
        <v>90</v>
      </c>
      <c r="B95" s="7" t="s">
        <v>91</v>
      </c>
      <c r="C95" s="7" t="s">
        <v>92</v>
      </c>
      <c r="E95" s="7" t="s">
        <v>102</v>
      </c>
      <c r="G95" s="13">
        <v>45407</v>
      </c>
      <c r="H95" s="13">
        <v>45406</v>
      </c>
      <c r="I95" s="13">
        <v>45408</v>
      </c>
      <c r="J95" s="47">
        <f t="shared" si="19"/>
        <v>0.37391999999999997</v>
      </c>
      <c r="K95" s="47"/>
      <c r="L95" s="47"/>
      <c r="M95" s="47">
        <f t="shared" si="14"/>
        <v>0.37391999999999997</v>
      </c>
      <c r="N95" s="47">
        <v>9.8706870000000002E-2</v>
      </c>
      <c r="O95" s="48"/>
      <c r="P95" s="47"/>
      <c r="Q95" s="47">
        <f t="shared" si="15"/>
        <v>9.8706870000000002E-2</v>
      </c>
      <c r="R95" s="47"/>
      <c r="S95" s="48"/>
      <c r="T95" s="47"/>
      <c r="U95" s="47">
        <f t="shared" si="16"/>
        <v>0</v>
      </c>
      <c r="V95" s="48"/>
      <c r="W95" s="47"/>
      <c r="X95" s="47"/>
      <c r="Y95" s="47"/>
      <c r="Z95" s="47">
        <v>0.27521312999999997</v>
      </c>
      <c r="AA95" s="47"/>
      <c r="AB95" s="47"/>
      <c r="AC95" s="47"/>
      <c r="AD95" s="47"/>
      <c r="AE95" s="49"/>
      <c r="AF95" s="49"/>
      <c r="AG95" s="49"/>
      <c r="AH95" s="49"/>
      <c r="AI95" s="49"/>
      <c r="AJ95" s="49">
        <f t="shared" si="17"/>
        <v>0</v>
      </c>
      <c r="AK95" s="49"/>
      <c r="AL95" s="49"/>
      <c r="AM95" s="49"/>
      <c r="AN95" s="49">
        <f t="shared" si="18"/>
        <v>0</v>
      </c>
      <c r="AO95" s="49"/>
    </row>
    <row r="96" spans="1:41">
      <c r="A96" s="7" t="s">
        <v>90</v>
      </c>
      <c r="B96" s="7" t="s">
        <v>91</v>
      </c>
      <c r="C96" s="7" t="s">
        <v>92</v>
      </c>
      <c r="E96" s="7" t="s">
        <v>102</v>
      </c>
      <c r="G96" s="13">
        <v>45414</v>
      </c>
      <c r="H96" s="13">
        <v>45413</v>
      </c>
      <c r="I96" s="13">
        <v>45415</v>
      </c>
      <c r="J96" s="47">
        <f t="shared" si="19"/>
        <v>0.25800600000000001</v>
      </c>
      <c r="K96" s="47"/>
      <c r="L96" s="47"/>
      <c r="M96" s="47">
        <f t="shared" si="14"/>
        <v>0.25800600000000001</v>
      </c>
      <c r="N96" s="47">
        <v>6.8108050000000003E-2</v>
      </c>
      <c r="O96" s="48"/>
      <c r="P96" s="47"/>
      <c r="Q96" s="47">
        <f t="shared" si="15"/>
        <v>6.8108050000000003E-2</v>
      </c>
      <c r="R96" s="47"/>
      <c r="S96" s="48"/>
      <c r="T96" s="47"/>
      <c r="U96" s="47">
        <f t="shared" si="16"/>
        <v>0</v>
      </c>
      <c r="V96" s="48"/>
      <c r="W96" s="47"/>
      <c r="X96" s="47"/>
      <c r="Y96" s="47"/>
      <c r="Z96" s="47">
        <v>0.18989795000000001</v>
      </c>
      <c r="AA96" s="47"/>
      <c r="AB96" s="47"/>
      <c r="AC96" s="47"/>
      <c r="AD96" s="47"/>
      <c r="AE96" s="49"/>
      <c r="AF96" s="49"/>
      <c r="AG96" s="49"/>
      <c r="AH96" s="49"/>
      <c r="AI96" s="49"/>
      <c r="AJ96" s="49">
        <f t="shared" si="17"/>
        <v>0</v>
      </c>
      <c r="AK96" s="49"/>
      <c r="AL96" s="49"/>
      <c r="AM96" s="49"/>
      <c r="AN96" s="49">
        <f t="shared" si="18"/>
        <v>0</v>
      </c>
      <c r="AO96" s="49"/>
    </row>
    <row r="97" spans="1:41">
      <c r="A97" s="7" t="s">
        <v>90</v>
      </c>
      <c r="B97" s="7" t="s">
        <v>91</v>
      </c>
      <c r="C97" s="7" t="s">
        <v>92</v>
      </c>
      <c r="E97" s="7" t="s">
        <v>102</v>
      </c>
      <c r="G97" s="13">
        <v>45421</v>
      </c>
      <c r="H97" s="13">
        <v>45420</v>
      </c>
      <c r="I97" s="13">
        <v>45422</v>
      </c>
      <c r="J97" s="47">
        <f t="shared" si="19"/>
        <v>0.23932799999999999</v>
      </c>
      <c r="K97" s="47"/>
      <c r="L97" s="47"/>
      <c r="M97" s="47">
        <f t="shared" si="14"/>
        <v>0.23932799999999999</v>
      </c>
      <c r="N97" s="47">
        <v>6.3177460000000005E-2</v>
      </c>
      <c r="O97" s="48"/>
      <c r="P97" s="47"/>
      <c r="Q97" s="47">
        <f t="shared" si="15"/>
        <v>6.3177460000000005E-2</v>
      </c>
      <c r="R97" s="47"/>
      <c r="S97" s="48"/>
      <c r="T97" s="47"/>
      <c r="U97" s="47">
        <f t="shared" si="16"/>
        <v>0</v>
      </c>
      <c r="V97" s="48"/>
      <c r="W97" s="47"/>
      <c r="X97" s="47"/>
      <c r="Y97" s="47"/>
      <c r="Z97" s="47">
        <v>0.17615053999999999</v>
      </c>
      <c r="AA97" s="47"/>
      <c r="AB97" s="47"/>
      <c r="AC97" s="47"/>
      <c r="AD97" s="47"/>
      <c r="AE97" s="49"/>
      <c r="AF97" s="49"/>
      <c r="AG97" s="49"/>
      <c r="AH97" s="49"/>
      <c r="AI97" s="49"/>
      <c r="AJ97" s="49">
        <f t="shared" si="17"/>
        <v>0</v>
      </c>
      <c r="AK97" s="49"/>
      <c r="AL97" s="49"/>
      <c r="AM97" s="49"/>
      <c r="AN97" s="49">
        <f t="shared" si="18"/>
        <v>0</v>
      </c>
      <c r="AO97" s="49"/>
    </row>
    <row r="98" spans="1:41">
      <c r="A98" s="7" t="s">
        <v>90</v>
      </c>
      <c r="B98" s="7" t="s">
        <v>91</v>
      </c>
      <c r="C98" s="7" t="s">
        <v>92</v>
      </c>
      <c r="E98" s="7" t="s">
        <v>102</v>
      </c>
      <c r="G98" s="13">
        <v>45428</v>
      </c>
      <c r="H98" s="13">
        <v>45427</v>
      </c>
      <c r="I98" s="13">
        <v>45429</v>
      </c>
      <c r="J98" s="47">
        <f t="shared" si="19"/>
        <v>0.34410799999999997</v>
      </c>
      <c r="K98" s="47"/>
      <c r="L98" s="47"/>
      <c r="M98" s="47">
        <f t="shared" si="14"/>
        <v>0.34410799999999997</v>
      </c>
      <c r="N98" s="47">
        <v>9.0837139999999997E-2</v>
      </c>
      <c r="O98" s="48"/>
      <c r="P98" s="47"/>
      <c r="Q98" s="47">
        <f t="shared" si="15"/>
        <v>9.0837139999999997E-2</v>
      </c>
      <c r="R98" s="47"/>
      <c r="S98" s="48"/>
      <c r="T98" s="47"/>
      <c r="U98" s="47">
        <f t="shared" si="16"/>
        <v>0</v>
      </c>
      <c r="V98" s="48"/>
      <c r="W98" s="47"/>
      <c r="X98" s="47"/>
      <c r="Y98" s="47"/>
      <c r="Z98" s="47">
        <v>0.25327085999999999</v>
      </c>
      <c r="AA98" s="47"/>
      <c r="AB98" s="47"/>
      <c r="AC98" s="47"/>
      <c r="AD98" s="47"/>
      <c r="AE98" s="49"/>
      <c r="AF98" s="49"/>
      <c r="AG98" s="49"/>
      <c r="AH98" s="49"/>
      <c r="AI98" s="49"/>
      <c r="AJ98" s="49">
        <f t="shared" si="17"/>
        <v>0</v>
      </c>
      <c r="AK98" s="49"/>
      <c r="AL98" s="49"/>
      <c r="AM98" s="49"/>
      <c r="AN98" s="49">
        <f t="shared" si="18"/>
        <v>0</v>
      </c>
      <c r="AO98" s="49"/>
    </row>
    <row r="99" spans="1:41">
      <c r="A99" s="7" t="s">
        <v>90</v>
      </c>
      <c r="B99" s="7" t="s">
        <v>91</v>
      </c>
      <c r="C99" s="7" t="s">
        <v>92</v>
      </c>
      <c r="E99" s="7" t="s">
        <v>102</v>
      </c>
      <c r="G99" s="13">
        <v>45435</v>
      </c>
      <c r="H99" s="13">
        <v>45434</v>
      </c>
      <c r="I99" s="13">
        <v>45436</v>
      </c>
      <c r="J99" s="47">
        <f t="shared" si="19"/>
        <v>0.13294</v>
      </c>
      <c r="K99" s="47"/>
      <c r="L99" s="47"/>
      <c r="M99" s="47">
        <f t="shared" si="14"/>
        <v>0.13294</v>
      </c>
      <c r="N99" s="47">
        <v>3.5093310000000003E-2</v>
      </c>
      <c r="O99" s="48"/>
      <c r="P99" s="47"/>
      <c r="Q99" s="47">
        <f t="shared" si="15"/>
        <v>3.5093310000000003E-2</v>
      </c>
      <c r="R99" s="47"/>
      <c r="S99" s="48"/>
      <c r="T99" s="47"/>
      <c r="U99" s="47">
        <f t="shared" si="16"/>
        <v>0</v>
      </c>
      <c r="V99" s="48"/>
      <c r="W99" s="47"/>
      <c r="X99" s="47"/>
      <c r="Y99" s="47"/>
      <c r="Z99" s="47">
        <v>9.784669E-2</v>
      </c>
      <c r="AA99" s="47"/>
      <c r="AB99" s="47"/>
      <c r="AC99" s="47"/>
      <c r="AD99" s="47"/>
      <c r="AE99" s="49"/>
      <c r="AF99" s="49"/>
      <c r="AG99" s="49"/>
      <c r="AH99" s="49"/>
      <c r="AI99" s="49"/>
      <c r="AJ99" s="49">
        <f t="shared" si="17"/>
        <v>0</v>
      </c>
      <c r="AK99" s="49"/>
      <c r="AL99" s="49"/>
      <c r="AM99" s="49"/>
      <c r="AN99" s="49">
        <f t="shared" si="18"/>
        <v>0</v>
      </c>
      <c r="AO99" s="49"/>
    </row>
    <row r="100" spans="1:41">
      <c r="A100" s="7" t="s">
        <v>90</v>
      </c>
      <c r="B100" s="7" t="s">
        <v>91</v>
      </c>
      <c r="C100" s="7" t="s">
        <v>92</v>
      </c>
      <c r="E100" s="7" t="s">
        <v>102</v>
      </c>
      <c r="G100" s="13">
        <v>45442</v>
      </c>
      <c r="H100" s="13">
        <v>45442</v>
      </c>
      <c r="I100" s="13">
        <v>45443</v>
      </c>
      <c r="J100" s="47">
        <f t="shared" si="19"/>
        <v>0.163464</v>
      </c>
      <c r="K100" s="47"/>
      <c r="L100" s="47"/>
      <c r="M100" s="47">
        <f t="shared" si="14"/>
        <v>0.163464</v>
      </c>
      <c r="N100" s="47">
        <v>4.315099E-2</v>
      </c>
      <c r="O100" s="48"/>
      <c r="P100" s="47"/>
      <c r="Q100" s="47">
        <f t="shared" si="15"/>
        <v>4.315099E-2</v>
      </c>
      <c r="R100" s="47"/>
      <c r="S100" s="48"/>
      <c r="T100" s="47"/>
      <c r="U100" s="47">
        <f t="shared" si="16"/>
        <v>0</v>
      </c>
      <c r="V100" s="48"/>
      <c r="W100" s="47"/>
      <c r="X100" s="47"/>
      <c r="Y100" s="47"/>
      <c r="Z100" s="47">
        <v>0.12031301</v>
      </c>
      <c r="AA100" s="47"/>
      <c r="AB100" s="47"/>
      <c r="AC100" s="47"/>
      <c r="AD100" s="47"/>
      <c r="AE100" s="49"/>
      <c r="AF100" s="49"/>
      <c r="AG100" s="49"/>
      <c r="AH100" s="49"/>
      <c r="AI100" s="49"/>
      <c r="AJ100" s="49">
        <f t="shared" si="17"/>
        <v>0</v>
      </c>
      <c r="AK100" s="49"/>
      <c r="AL100" s="49"/>
      <c r="AM100" s="49"/>
      <c r="AN100" s="49">
        <f t="shared" si="18"/>
        <v>0</v>
      </c>
      <c r="AO100" s="49"/>
    </row>
    <row r="101" spans="1:41">
      <c r="A101" s="7" t="s">
        <v>90</v>
      </c>
      <c r="B101" s="7" t="s">
        <v>91</v>
      </c>
      <c r="C101" s="7" t="s">
        <v>92</v>
      </c>
      <c r="E101" s="7" t="s">
        <v>102</v>
      </c>
      <c r="G101" s="13">
        <v>45449</v>
      </c>
      <c r="H101" s="13">
        <v>45449</v>
      </c>
      <c r="I101" s="13">
        <v>45450</v>
      </c>
      <c r="J101" s="47">
        <f t="shared" si="19"/>
        <v>0.11101</v>
      </c>
      <c r="K101" s="47"/>
      <c r="L101" s="47"/>
      <c r="M101" s="47">
        <f t="shared" si="14"/>
        <v>0.11101</v>
      </c>
      <c r="N101" s="47">
        <v>2.9304259999999999E-2</v>
      </c>
      <c r="O101" s="48"/>
      <c r="P101" s="47"/>
      <c r="Q101" s="47">
        <f t="shared" si="15"/>
        <v>2.9304259999999999E-2</v>
      </c>
      <c r="R101" s="47"/>
      <c r="S101" s="48"/>
      <c r="T101" s="47"/>
      <c r="U101" s="47">
        <f t="shared" si="16"/>
        <v>0</v>
      </c>
      <c r="V101" s="48"/>
      <c r="W101" s="47"/>
      <c r="X101" s="47"/>
      <c r="Y101" s="47"/>
      <c r="Z101" s="47">
        <v>8.1705739999999999E-2</v>
      </c>
      <c r="AA101" s="47"/>
      <c r="AB101" s="47"/>
      <c r="AC101" s="47"/>
      <c r="AD101" s="47"/>
      <c r="AE101" s="49"/>
      <c r="AF101" s="49"/>
      <c r="AG101" s="49"/>
      <c r="AH101" s="49"/>
      <c r="AI101" s="49"/>
      <c r="AJ101" s="49">
        <f t="shared" si="17"/>
        <v>0</v>
      </c>
      <c r="AK101" s="49"/>
      <c r="AL101" s="49"/>
      <c r="AM101" s="49"/>
      <c r="AN101" s="49">
        <f t="shared" si="18"/>
        <v>0</v>
      </c>
      <c r="AO101" s="49"/>
    </row>
    <row r="102" spans="1:41">
      <c r="A102" s="7" t="s">
        <v>90</v>
      </c>
      <c r="B102" s="7" t="s">
        <v>91</v>
      </c>
      <c r="C102" s="7" t="s">
        <v>92</v>
      </c>
      <c r="E102" s="7" t="s">
        <v>102</v>
      </c>
      <c r="G102" s="13">
        <v>45456</v>
      </c>
      <c r="H102" s="13">
        <v>45456</v>
      </c>
      <c r="I102" s="13">
        <v>45457</v>
      </c>
      <c r="J102" s="47">
        <f t="shared" si="19"/>
        <v>0.203345</v>
      </c>
      <c r="K102" s="47"/>
      <c r="L102" s="47"/>
      <c r="M102" s="47">
        <f t="shared" si="14"/>
        <v>0.203345</v>
      </c>
      <c r="N102" s="47">
        <v>5.3678719999999999E-2</v>
      </c>
      <c r="O102" s="48"/>
      <c r="P102" s="47"/>
      <c r="Q102" s="47">
        <f t="shared" si="15"/>
        <v>5.3678719999999999E-2</v>
      </c>
      <c r="R102" s="47"/>
      <c r="S102" s="48"/>
      <c r="T102" s="47"/>
      <c r="U102" s="47">
        <f t="shared" si="16"/>
        <v>0</v>
      </c>
      <c r="V102" s="48"/>
      <c r="W102" s="47"/>
      <c r="X102" s="47"/>
      <c r="Y102" s="47"/>
      <c r="Z102" s="47">
        <v>0.14966628000000001</v>
      </c>
      <c r="AA102" s="47"/>
      <c r="AB102" s="47"/>
      <c r="AC102" s="47"/>
      <c r="AD102" s="47"/>
      <c r="AE102" s="49"/>
      <c r="AF102" s="49"/>
      <c r="AG102" s="49"/>
      <c r="AH102" s="49"/>
      <c r="AI102" s="49"/>
      <c r="AJ102" s="49">
        <f t="shared" si="17"/>
        <v>0</v>
      </c>
      <c r="AK102" s="49"/>
      <c r="AL102" s="49"/>
      <c r="AM102" s="49"/>
      <c r="AN102" s="49">
        <f t="shared" si="18"/>
        <v>0</v>
      </c>
      <c r="AO102" s="49"/>
    </row>
    <row r="103" spans="1:41">
      <c r="A103" s="7" t="s">
        <v>90</v>
      </c>
      <c r="B103" s="7" t="s">
        <v>91</v>
      </c>
      <c r="C103" s="7" t="s">
        <v>92</v>
      </c>
      <c r="E103" s="7" t="s">
        <v>102</v>
      </c>
      <c r="G103" s="13">
        <v>45463</v>
      </c>
      <c r="H103" s="13">
        <v>45463</v>
      </c>
      <c r="I103" s="13">
        <v>45464</v>
      </c>
      <c r="J103" s="47">
        <f t="shared" si="19"/>
        <v>0.22467099999999998</v>
      </c>
      <c r="K103" s="47"/>
      <c r="L103" s="47"/>
      <c r="M103" s="47">
        <f t="shared" si="14"/>
        <v>0.22467099999999998</v>
      </c>
      <c r="N103" s="47">
        <v>5.9308329999999999E-2</v>
      </c>
      <c r="O103" s="48"/>
      <c r="P103" s="47"/>
      <c r="Q103" s="47">
        <f t="shared" si="15"/>
        <v>5.9308329999999999E-2</v>
      </c>
      <c r="R103" s="47"/>
      <c r="S103" s="48"/>
      <c r="T103" s="47"/>
      <c r="U103" s="47">
        <f t="shared" si="16"/>
        <v>0</v>
      </c>
      <c r="V103" s="48"/>
      <c r="W103" s="47"/>
      <c r="X103" s="47"/>
      <c r="Y103" s="47"/>
      <c r="Z103" s="47">
        <v>0.16536266999999999</v>
      </c>
      <c r="AA103" s="47"/>
      <c r="AB103" s="47"/>
      <c r="AC103" s="47"/>
      <c r="AD103" s="47"/>
      <c r="AE103" s="49"/>
      <c r="AF103" s="49"/>
      <c r="AG103" s="49"/>
      <c r="AH103" s="49"/>
      <c r="AI103" s="49"/>
      <c r="AJ103" s="49">
        <f t="shared" si="17"/>
        <v>0</v>
      </c>
      <c r="AK103" s="49"/>
      <c r="AL103" s="49"/>
      <c r="AM103" s="49"/>
      <c r="AN103" s="49">
        <f t="shared" si="18"/>
        <v>0</v>
      </c>
      <c r="AO103" s="49"/>
    </row>
    <row r="104" spans="1:41">
      <c r="A104" s="7" t="s">
        <v>90</v>
      </c>
      <c r="B104" s="7" t="s">
        <v>91</v>
      </c>
      <c r="C104" s="7" t="s">
        <v>92</v>
      </c>
      <c r="E104" s="7" t="s">
        <v>102</v>
      </c>
      <c r="G104" s="13">
        <v>45470</v>
      </c>
      <c r="H104" s="13">
        <v>45470</v>
      </c>
      <c r="I104" s="13">
        <v>45471</v>
      </c>
      <c r="J104" s="47">
        <f t="shared" si="19"/>
        <v>0.26379799999999998</v>
      </c>
      <c r="K104" s="47"/>
      <c r="L104" s="47"/>
      <c r="M104" s="47">
        <f t="shared" si="14"/>
        <v>0.26379799999999998</v>
      </c>
      <c r="N104" s="47">
        <v>6.9637019999999994E-2</v>
      </c>
      <c r="O104" s="48"/>
      <c r="P104" s="47"/>
      <c r="Q104" s="47">
        <f t="shared" si="15"/>
        <v>6.9637019999999994E-2</v>
      </c>
      <c r="R104" s="47"/>
      <c r="S104" s="48"/>
      <c r="T104" s="47"/>
      <c r="U104" s="47">
        <f t="shared" si="16"/>
        <v>0</v>
      </c>
      <c r="V104" s="48"/>
      <c r="W104" s="47"/>
      <c r="X104" s="47"/>
      <c r="Y104" s="47"/>
      <c r="Z104" s="47">
        <v>0.19416098000000001</v>
      </c>
      <c r="AA104" s="47"/>
      <c r="AB104" s="47"/>
      <c r="AC104" s="47"/>
      <c r="AD104" s="47"/>
      <c r="AE104" s="49"/>
      <c r="AF104" s="49"/>
      <c r="AG104" s="49"/>
      <c r="AH104" s="49"/>
      <c r="AI104" s="49"/>
      <c r="AJ104" s="49">
        <f t="shared" si="17"/>
        <v>0</v>
      </c>
      <c r="AK104" s="49"/>
      <c r="AL104" s="49"/>
      <c r="AM104" s="49"/>
      <c r="AN104" s="49">
        <f t="shared" si="18"/>
        <v>0</v>
      </c>
      <c r="AO104" s="49"/>
    </row>
    <row r="105" spans="1:41">
      <c r="A105" s="7" t="s">
        <v>90</v>
      </c>
      <c r="B105" s="7" t="s">
        <v>91</v>
      </c>
      <c r="C105" s="7" t="s">
        <v>92</v>
      </c>
      <c r="E105" s="7" t="s">
        <v>102</v>
      </c>
      <c r="G105" s="13">
        <v>45476</v>
      </c>
      <c r="H105" s="13">
        <v>45476</v>
      </c>
      <c r="I105" s="13">
        <v>45478</v>
      </c>
      <c r="J105" s="47">
        <f t="shared" si="19"/>
        <v>0.21502600000000002</v>
      </c>
      <c r="K105" s="47"/>
      <c r="L105" s="47"/>
      <c r="M105" s="47">
        <f t="shared" si="14"/>
        <v>0.21502600000000002</v>
      </c>
      <c r="N105" s="47">
        <v>5.6762260000000002E-2</v>
      </c>
      <c r="O105" s="48"/>
      <c r="P105" s="47"/>
      <c r="Q105" s="47">
        <f t="shared" si="15"/>
        <v>5.6762260000000002E-2</v>
      </c>
      <c r="R105" s="47"/>
      <c r="S105" s="48"/>
      <c r="T105" s="47"/>
      <c r="U105" s="47">
        <f t="shared" si="16"/>
        <v>0</v>
      </c>
      <c r="V105" s="48"/>
      <c r="W105" s="47"/>
      <c r="X105" s="47"/>
      <c r="Y105" s="47"/>
      <c r="Z105" s="47">
        <v>0.15826374000000001</v>
      </c>
      <c r="AA105" s="47"/>
      <c r="AB105" s="47"/>
      <c r="AC105" s="47"/>
      <c r="AD105" s="47"/>
      <c r="AE105" s="49"/>
      <c r="AF105" s="49"/>
      <c r="AG105" s="49"/>
      <c r="AH105" s="49"/>
      <c r="AI105" s="49"/>
      <c r="AJ105" s="49">
        <f t="shared" si="17"/>
        <v>0</v>
      </c>
      <c r="AK105" s="49"/>
      <c r="AL105" s="49"/>
      <c r="AM105" s="49"/>
      <c r="AN105" s="49">
        <f t="shared" si="18"/>
        <v>0</v>
      </c>
      <c r="AO105" s="49"/>
    </row>
    <row r="106" spans="1:41">
      <c r="A106" s="7" t="s">
        <v>90</v>
      </c>
      <c r="B106" s="7" t="s">
        <v>91</v>
      </c>
      <c r="C106" s="7" t="s">
        <v>92</v>
      </c>
      <c r="E106" s="7" t="s">
        <v>102</v>
      </c>
      <c r="G106" s="13">
        <v>45484</v>
      </c>
      <c r="H106" s="13">
        <v>45484</v>
      </c>
      <c r="I106" s="13">
        <v>45485</v>
      </c>
      <c r="J106" s="47">
        <f t="shared" si="19"/>
        <v>0.23737000000000003</v>
      </c>
      <c r="K106" s="47"/>
      <c r="L106" s="47"/>
      <c r="M106" s="47">
        <f t="shared" si="14"/>
        <v>0.23737000000000003</v>
      </c>
      <c r="N106" s="47">
        <v>6.2660590000000002E-2</v>
      </c>
      <c r="O106" s="48"/>
      <c r="P106" s="47"/>
      <c r="Q106" s="47">
        <f t="shared" si="15"/>
        <v>6.2660590000000002E-2</v>
      </c>
      <c r="R106" s="47"/>
      <c r="S106" s="48"/>
      <c r="T106" s="47"/>
      <c r="U106" s="47">
        <f t="shared" si="16"/>
        <v>0</v>
      </c>
      <c r="V106" s="48"/>
      <c r="W106" s="47"/>
      <c r="X106" s="47"/>
      <c r="Y106" s="47"/>
      <c r="Z106" s="47">
        <v>0.17470941000000001</v>
      </c>
      <c r="AA106" s="47"/>
      <c r="AB106" s="47"/>
      <c r="AC106" s="47"/>
      <c r="AD106" s="47"/>
      <c r="AE106" s="49"/>
      <c r="AF106" s="49"/>
      <c r="AG106" s="49"/>
      <c r="AH106" s="49"/>
      <c r="AI106" s="49"/>
      <c r="AJ106" s="49">
        <f t="shared" si="17"/>
        <v>0</v>
      </c>
      <c r="AK106" s="49"/>
      <c r="AL106" s="49"/>
      <c r="AM106" s="49"/>
      <c r="AN106" s="49">
        <f t="shared" si="18"/>
        <v>0</v>
      </c>
      <c r="AO106" s="49"/>
    </row>
    <row r="107" spans="1:41">
      <c r="A107" s="7" t="s">
        <v>90</v>
      </c>
      <c r="B107" s="7" t="s">
        <v>91</v>
      </c>
      <c r="C107" s="7" t="s">
        <v>92</v>
      </c>
      <c r="E107" s="7" t="s">
        <v>102</v>
      </c>
      <c r="G107" s="13">
        <v>45491</v>
      </c>
      <c r="H107" s="13">
        <v>45491</v>
      </c>
      <c r="I107" s="13">
        <v>45492</v>
      </c>
      <c r="J107" s="47">
        <f t="shared" si="19"/>
        <v>0.200574</v>
      </c>
      <c r="K107" s="47"/>
      <c r="L107" s="47"/>
      <c r="M107" s="47">
        <f t="shared" si="14"/>
        <v>0.200574</v>
      </c>
      <c r="N107" s="47">
        <v>5.294724E-2</v>
      </c>
      <c r="O107" s="48"/>
      <c r="P107" s="47"/>
      <c r="Q107" s="47">
        <f t="shared" si="15"/>
        <v>5.294724E-2</v>
      </c>
      <c r="R107" s="47"/>
      <c r="S107" s="48"/>
      <c r="T107" s="47"/>
      <c r="U107" s="47">
        <f t="shared" si="16"/>
        <v>0</v>
      </c>
      <c r="V107" s="48"/>
      <c r="W107" s="47"/>
      <c r="X107" s="47"/>
      <c r="Y107" s="47"/>
      <c r="Z107" s="47">
        <v>0.14762676</v>
      </c>
      <c r="AA107" s="47"/>
      <c r="AB107" s="47"/>
      <c r="AC107" s="47"/>
      <c r="AD107" s="47"/>
      <c r="AE107" s="49"/>
      <c r="AF107" s="49"/>
      <c r="AG107" s="49"/>
      <c r="AH107" s="49"/>
      <c r="AI107" s="49"/>
      <c r="AJ107" s="49">
        <f t="shared" si="17"/>
        <v>0</v>
      </c>
      <c r="AK107" s="49"/>
      <c r="AL107" s="49"/>
      <c r="AM107" s="49"/>
      <c r="AN107" s="49">
        <f t="shared" si="18"/>
        <v>0</v>
      </c>
      <c r="AO107" s="49"/>
    </row>
    <row r="108" spans="1:41">
      <c r="A108" s="7" t="s">
        <v>90</v>
      </c>
      <c r="B108" s="7" t="s">
        <v>91</v>
      </c>
      <c r="C108" s="7" t="s">
        <v>92</v>
      </c>
      <c r="E108" s="7" t="s">
        <v>102</v>
      </c>
      <c r="G108" s="13">
        <v>45498</v>
      </c>
      <c r="H108" s="13">
        <v>45498</v>
      </c>
      <c r="I108" s="13">
        <v>45499</v>
      </c>
      <c r="J108" s="47">
        <f t="shared" si="19"/>
        <v>0.24121400000000001</v>
      </c>
      <c r="K108" s="47"/>
      <c r="L108" s="47"/>
      <c r="M108" s="47">
        <f t="shared" si="14"/>
        <v>0.24121400000000001</v>
      </c>
      <c r="N108" s="47">
        <v>6.3675330000000002E-2</v>
      </c>
      <c r="O108" s="48"/>
      <c r="P108" s="47"/>
      <c r="Q108" s="47">
        <f t="shared" si="15"/>
        <v>6.3675330000000002E-2</v>
      </c>
      <c r="R108" s="47"/>
      <c r="S108" s="48"/>
      <c r="T108" s="47"/>
      <c r="U108" s="47">
        <f t="shared" si="16"/>
        <v>0</v>
      </c>
      <c r="V108" s="48"/>
      <c r="W108" s="47"/>
      <c r="X108" s="47"/>
      <c r="Y108" s="47"/>
      <c r="Z108" s="47">
        <v>0.17753867000000001</v>
      </c>
      <c r="AA108" s="47"/>
      <c r="AB108" s="47"/>
      <c r="AC108" s="47"/>
      <c r="AD108" s="47"/>
      <c r="AE108" s="49"/>
      <c r="AF108" s="49"/>
      <c r="AG108" s="49"/>
      <c r="AH108" s="49"/>
      <c r="AI108" s="49"/>
      <c r="AJ108" s="49">
        <f t="shared" si="17"/>
        <v>0</v>
      </c>
      <c r="AK108" s="49"/>
      <c r="AL108" s="49"/>
      <c r="AM108" s="49"/>
      <c r="AN108" s="49">
        <f t="shared" si="18"/>
        <v>0</v>
      </c>
      <c r="AO108" s="49"/>
    </row>
    <row r="109" spans="1:41">
      <c r="A109" s="7" t="s">
        <v>90</v>
      </c>
      <c r="B109" s="7" t="s">
        <v>91</v>
      </c>
      <c r="C109" s="7" t="s">
        <v>92</v>
      </c>
      <c r="E109" s="7" t="s">
        <v>102</v>
      </c>
      <c r="G109" s="13">
        <v>45505</v>
      </c>
      <c r="H109" s="13">
        <v>45505</v>
      </c>
      <c r="I109" s="13">
        <v>45506</v>
      </c>
      <c r="J109" s="47">
        <f t="shared" si="19"/>
        <v>0.35106199999999999</v>
      </c>
      <c r="K109" s="47"/>
      <c r="L109" s="47"/>
      <c r="M109" s="47">
        <f t="shared" si="14"/>
        <v>0.35106199999999999</v>
      </c>
      <c r="N109" s="47">
        <v>9.2672840000000006E-2</v>
      </c>
      <c r="O109" s="48"/>
      <c r="P109" s="47"/>
      <c r="Q109" s="47">
        <f t="shared" si="15"/>
        <v>9.2672840000000006E-2</v>
      </c>
      <c r="R109" s="47"/>
      <c r="S109" s="48"/>
      <c r="T109" s="47"/>
      <c r="U109" s="47">
        <f t="shared" si="16"/>
        <v>0</v>
      </c>
      <c r="V109" s="48"/>
      <c r="W109" s="47"/>
      <c r="X109" s="47"/>
      <c r="Y109" s="47"/>
      <c r="Z109" s="47">
        <v>0.25838916000000001</v>
      </c>
      <c r="AA109" s="47"/>
      <c r="AB109" s="47"/>
      <c r="AC109" s="47"/>
      <c r="AD109" s="47"/>
      <c r="AE109" s="49"/>
      <c r="AF109" s="49"/>
      <c r="AG109" s="49"/>
      <c r="AH109" s="49"/>
      <c r="AI109" s="49"/>
      <c r="AJ109" s="49">
        <f t="shared" si="17"/>
        <v>0</v>
      </c>
      <c r="AK109" s="49"/>
      <c r="AL109" s="49"/>
      <c r="AM109" s="49"/>
      <c r="AN109" s="49">
        <f t="shared" si="18"/>
        <v>0</v>
      </c>
      <c r="AO109" s="49"/>
    </row>
    <row r="110" spans="1:41">
      <c r="A110" s="7" t="s">
        <v>90</v>
      </c>
      <c r="B110" s="7" t="s">
        <v>91</v>
      </c>
      <c r="C110" s="7" t="s">
        <v>92</v>
      </c>
      <c r="E110" s="7" t="s">
        <v>102</v>
      </c>
      <c r="G110" s="13">
        <v>45512</v>
      </c>
      <c r="H110" s="13">
        <v>45512</v>
      </c>
      <c r="I110" s="13">
        <v>45513</v>
      </c>
      <c r="J110" s="47">
        <f t="shared" si="19"/>
        <v>0.41247400000000001</v>
      </c>
      <c r="K110" s="47"/>
      <c r="L110" s="47"/>
      <c r="M110" s="47">
        <f t="shared" si="14"/>
        <v>0.41247400000000001</v>
      </c>
      <c r="N110" s="47">
        <v>0.1088843</v>
      </c>
      <c r="O110" s="48"/>
      <c r="P110" s="47"/>
      <c r="Q110" s="47">
        <f t="shared" si="15"/>
        <v>0.1088843</v>
      </c>
      <c r="R110" s="47"/>
      <c r="S110" s="48"/>
      <c r="T110" s="47"/>
      <c r="U110" s="47">
        <f t="shared" si="16"/>
        <v>0</v>
      </c>
      <c r="V110" s="48"/>
      <c r="W110" s="47"/>
      <c r="X110" s="47"/>
      <c r="Y110" s="47"/>
      <c r="Z110" s="47">
        <v>0.30358970000000002</v>
      </c>
      <c r="AA110" s="47"/>
      <c r="AB110" s="47"/>
      <c r="AC110" s="47"/>
      <c r="AD110" s="47"/>
      <c r="AE110" s="49"/>
      <c r="AF110" s="49"/>
      <c r="AG110" s="49"/>
      <c r="AH110" s="49"/>
      <c r="AI110" s="49"/>
      <c r="AJ110" s="49">
        <f t="shared" si="17"/>
        <v>0</v>
      </c>
      <c r="AK110" s="49"/>
      <c r="AL110" s="49"/>
      <c r="AM110" s="49"/>
      <c r="AN110" s="49">
        <f t="shared" si="18"/>
        <v>0</v>
      </c>
      <c r="AO110" s="49"/>
    </row>
    <row r="111" spans="1:41">
      <c r="A111" s="7" t="s">
        <v>90</v>
      </c>
      <c r="B111" s="7" t="s">
        <v>91</v>
      </c>
      <c r="C111" s="7" t="s">
        <v>92</v>
      </c>
      <c r="E111" s="7" t="s">
        <v>102</v>
      </c>
      <c r="G111" s="13">
        <v>45519</v>
      </c>
      <c r="H111" s="13">
        <v>45519</v>
      </c>
      <c r="I111" s="13">
        <v>45520</v>
      </c>
      <c r="J111" s="47">
        <f t="shared" si="19"/>
        <v>0.38732800000000001</v>
      </c>
      <c r="K111" s="47"/>
      <c r="L111" s="47"/>
      <c r="M111" s="47">
        <f t="shared" si="14"/>
        <v>0.38732800000000001</v>
      </c>
      <c r="N111" s="47">
        <v>0.10224629</v>
      </c>
      <c r="O111" s="48"/>
      <c r="P111" s="47"/>
      <c r="Q111" s="47">
        <f t="shared" si="15"/>
        <v>0.10224629</v>
      </c>
      <c r="R111" s="47"/>
      <c r="S111" s="48"/>
      <c r="T111" s="47"/>
      <c r="U111" s="47">
        <f t="shared" si="16"/>
        <v>0</v>
      </c>
      <c r="V111" s="48"/>
      <c r="W111" s="47"/>
      <c r="X111" s="47"/>
      <c r="Y111" s="47"/>
      <c r="Z111" s="47">
        <v>0.28508170999999999</v>
      </c>
      <c r="AA111" s="47"/>
      <c r="AB111" s="47"/>
      <c r="AC111" s="47"/>
      <c r="AD111" s="47"/>
      <c r="AE111" s="49"/>
      <c r="AF111" s="49"/>
      <c r="AG111" s="49"/>
      <c r="AH111" s="49"/>
      <c r="AI111" s="49"/>
      <c r="AJ111" s="49">
        <f t="shared" si="17"/>
        <v>0</v>
      </c>
      <c r="AK111" s="49"/>
      <c r="AL111" s="49"/>
      <c r="AM111" s="49"/>
      <c r="AN111" s="49">
        <f t="shared" si="18"/>
        <v>0</v>
      </c>
      <c r="AO111" s="49"/>
    </row>
    <row r="112" spans="1:41">
      <c r="A112" s="7" t="s">
        <v>90</v>
      </c>
      <c r="B112" s="7" t="s">
        <v>91</v>
      </c>
      <c r="C112" s="7" t="s">
        <v>92</v>
      </c>
      <c r="E112" s="7" t="s">
        <v>102</v>
      </c>
      <c r="G112" s="13">
        <v>45526</v>
      </c>
      <c r="H112" s="13">
        <v>45526</v>
      </c>
      <c r="I112" s="13">
        <v>45527</v>
      </c>
      <c r="J112" s="47">
        <f t="shared" si="19"/>
        <v>0.38847300000000001</v>
      </c>
      <c r="K112" s="47"/>
      <c r="L112" s="47"/>
      <c r="M112" s="47">
        <f t="shared" si="14"/>
        <v>0.38847300000000001</v>
      </c>
      <c r="N112" s="47">
        <v>0.10254855</v>
      </c>
      <c r="O112" s="48"/>
      <c r="P112" s="47"/>
      <c r="Q112" s="47">
        <f t="shared" si="15"/>
        <v>0.10254855</v>
      </c>
      <c r="R112" s="47"/>
      <c r="S112" s="48"/>
      <c r="T112" s="47"/>
      <c r="U112" s="47">
        <f t="shared" si="16"/>
        <v>0</v>
      </c>
      <c r="V112" s="48"/>
      <c r="W112" s="47"/>
      <c r="X112" s="47"/>
      <c r="Y112" s="47"/>
      <c r="Z112" s="47">
        <v>0.28592445</v>
      </c>
      <c r="AA112" s="47"/>
      <c r="AB112" s="47"/>
      <c r="AC112" s="47"/>
      <c r="AD112" s="47"/>
      <c r="AE112" s="49"/>
      <c r="AF112" s="49"/>
      <c r="AG112" s="49"/>
      <c r="AH112" s="49"/>
      <c r="AI112" s="49"/>
      <c r="AJ112" s="49">
        <f t="shared" si="17"/>
        <v>0</v>
      </c>
      <c r="AK112" s="49"/>
      <c r="AL112" s="49"/>
      <c r="AM112" s="49"/>
      <c r="AN112" s="49">
        <f t="shared" si="18"/>
        <v>0</v>
      </c>
      <c r="AO112" s="49"/>
    </row>
    <row r="113" spans="1:41">
      <c r="A113" s="7" t="s">
        <v>90</v>
      </c>
      <c r="B113" s="7" t="s">
        <v>91</v>
      </c>
      <c r="C113" s="7" t="s">
        <v>92</v>
      </c>
      <c r="E113" s="7" t="s">
        <v>102</v>
      </c>
      <c r="G113" s="13">
        <v>45533</v>
      </c>
      <c r="H113" s="13">
        <v>45533</v>
      </c>
      <c r="I113" s="13">
        <v>45534</v>
      </c>
      <c r="J113" s="47">
        <f t="shared" si="19"/>
        <v>0.26118799999999998</v>
      </c>
      <c r="K113" s="47"/>
      <c r="L113" s="47"/>
      <c r="M113" s="47">
        <f t="shared" si="14"/>
        <v>0.26118799999999998</v>
      </c>
      <c r="N113" s="47">
        <v>6.8948029999999993E-2</v>
      </c>
      <c r="O113" s="48"/>
      <c r="P113" s="47"/>
      <c r="Q113" s="47">
        <f t="shared" si="15"/>
        <v>6.8948029999999993E-2</v>
      </c>
      <c r="R113" s="47"/>
      <c r="S113" s="48"/>
      <c r="T113" s="47"/>
      <c r="U113" s="47">
        <f t="shared" si="16"/>
        <v>0</v>
      </c>
      <c r="V113" s="48"/>
      <c r="W113" s="47"/>
      <c r="X113" s="47"/>
      <c r="Y113" s="47"/>
      <c r="Z113" s="47">
        <v>0.19223997000000001</v>
      </c>
      <c r="AA113" s="47"/>
      <c r="AB113" s="47"/>
      <c r="AC113" s="47"/>
      <c r="AD113" s="47"/>
      <c r="AE113" s="49"/>
      <c r="AF113" s="49"/>
      <c r="AG113" s="49"/>
      <c r="AH113" s="49"/>
      <c r="AI113" s="49"/>
      <c r="AJ113" s="49">
        <f t="shared" si="17"/>
        <v>0</v>
      </c>
      <c r="AK113" s="49"/>
      <c r="AL113" s="49"/>
      <c r="AM113" s="49"/>
      <c r="AN113" s="49">
        <f t="shared" si="18"/>
        <v>0</v>
      </c>
      <c r="AO113" s="49"/>
    </row>
    <row r="114" spans="1:41">
      <c r="A114" s="7" t="s">
        <v>90</v>
      </c>
      <c r="B114" s="7" t="s">
        <v>91</v>
      </c>
      <c r="C114" s="7" t="s">
        <v>92</v>
      </c>
      <c r="E114" s="7" t="s">
        <v>102</v>
      </c>
      <c r="G114" s="13">
        <v>45540</v>
      </c>
      <c r="H114" s="13">
        <v>45540</v>
      </c>
      <c r="I114" s="13">
        <v>45541</v>
      </c>
      <c r="J114" s="47">
        <f t="shared" si="19"/>
        <v>0.31193100000000001</v>
      </c>
      <c r="K114" s="47"/>
      <c r="L114" s="47"/>
      <c r="M114" s="47">
        <f t="shared" si="14"/>
        <v>0.31193100000000001</v>
      </c>
      <c r="N114" s="47">
        <v>8.2343100000000002E-2</v>
      </c>
      <c r="O114" s="48"/>
      <c r="P114" s="47"/>
      <c r="Q114" s="47">
        <f t="shared" si="15"/>
        <v>8.2343100000000002E-2</v>
      </c>
      <c r="R114" s="47"/>
      <c r="S114" s="48"/>
      <c r="T114" s="47"/>
      <c r="U114" s="47">
        <f t="shared" si="16"/>
        <v>0</v>
      </c>
      <c r="V114" s="48"/>
      <c r="W114" s="47"/>
      <c r="X114" s="47"/>
      <c r="Y114" s="47"/>
      <c r="Z114" s="47">
        <v>0.22958790000000001</v>
      </c>
      <c r="AA114" s="47"/>
      <c r="AB114" s="47"/>
      <c r="AC114" s="47"/>
      <c r="AD114" s="47"/>
      <c r="AE114" s="49"/>
      <c r="AF114" s="49"/>
      <c r="AG114" s="49"/>
      <c r="AH114" s="49"/>
      <c r="AI114" s="49"/>
      <c r="AJ114" s="49">
        <f t="shared" si="17"/>
        <v>0</v>
      </c>
      <c r="AK114" s="49"/>
      <c r="AL114" s="49"/>
      <c r="AM114" s="49"/>
      <c r="AN114" s="49">
        <f t="shared" si="18"/>
        <v>0</v>
      </c>
      <c r="AO114" s="49"/>
    </row>
    <row r="115" spans="1:41">
      <c r="A115" s="7" t="s">
        <v>90</v>
      </c>
      <c r="B115" s="7" t="s">
        <v>91</v>
      </c>
      <c r="C115" s="7" t="s">
        <v>92</v>
      </c>
      <c r="E115" s="7" t="s">
        <v>102</v>
      </c>
      <c r="G115" s="13">
        <v>45547</v>
      </c>
      <c r="H115" s="13">
        <v>45547</v>
      </c>
      <c r="I115" s="13">
        <v>45548</v>
      </c>
      <c r="J115" s="47">
        <f t="shared" si="19"/>
        <v>0.33489099999999999</v>
      </c>
      <c r="K115" s="47"/>
      <c r="L115" s="47"/>
      <c r="M115" s="47">
        <f t="shared" si="14"/>
        <v>0.33489099999999999</v>
      </c>
      <c r="N115" s="47">
        <v>8.8404049999999998E-2</v>
      </c>
      <c r="O115" s="48"/>
      <c r="P115" s="47"/>
      <c r="Q115" s="47">
        <f t="shared" si="15"/>
        <v>8.8404049999999998E-2</v>
      </c>
      <c r="R115" s="47"/>
      <c r="S115" s="48"/>
      <c r="T115" s="47"/>
      <c r="U115" s="47">
        <f t="shared" si="16"/>
        <v>0</v>
      </c>
      <c r="V115" s="48"/>
      <c r="W115" s="47"/>
      <c r="X115" s="47"/>
      <c r="Y115" s="47"/>
      <c r="Z115" s="47">
        <v>0.24648695000000001</v>
      </c>
      <c r="AA115" s="47"/>
      <c r="AB115" s="47"/>
      <c r="AC115" s="47"/>
      <c r="AD115" s="47"/>
      <c r="AE115" s="49"/>
      <c r="AF115" s="49"/>
      <c r="AG115" s="49"/>
      <c r="AH115" s="49"/>
      <c r="AI115" s="49"/>
      <c r="AJ115" s="49">
        <f t="shared" si="17"/>
        <v>0</v>
      </c>
      <c r="AK115" s="49"/>
      <c r="AL115" s="49"/>
      <c r="AM115" s="49"/>
      <c r="AN115" s="49">
        <f t="shared" si="18"/>
        <v>0</v>
      </c>
      <c r="AO115" s="49"/>
    </row>
    <row r="116" spans="1:41">
      <c r="A116" s="7" t="s">
        <v>90</v>
      </c>
      <c r="B116" s="7" t="s">
        <v>91</v>
      </c>
      <c r="C116" s="7" t="s">
        <v>92</v>
      </c>
      <c r="E116" s="7" t="s">
        <v>102</v>
      </c>
      <c r="G116" s="13">
        <v>45554</v>
      </c>
      <c r="H116" s="13">
        <v>45554</v>
      </c>
      <c r="I116" s="13">
        <v>45555</v>
      </c>
      <c r="J116" s="47">
        <f t="shared" si="19"/>
        <v>0.19864499999999999</v>
      </c>
      <c r="K116" s="47"/>
      <c r="L116" s="47"/>
      <c r="M116" s="47">
        <f t="shared" si="14"/>
        <v>0.19864499999999999</v>
      </c>
      <c r="N116" s="47">
        <v>5.2438020000000002E-2</v>
      </c>
      <c r="O116" s="48"/>
      <c r="P116" s="47"/>
      <c r="Q116" s="47">
        <f t="shared" si="15"/>
        <v>5.2438020000000002E-2</v>
      </c>
      <c r="R116" s="47"/>
      <c r="S116" s="48"/>
      <c r="T116" s="47"/>
      <c r="U116" s="47">
        <f t="shared" si="16"/>
        <v>0</v>
      </c>
      <c r="V116" s="48"/>
      <c r="W116" s="47"/>
      <c r="X116" s="47"/>
      <c r="Y116" s="47"/>
      <c r="Z116" s="47">
        <v>0.14620697999999999</v>
      </c>
      <c r="AA116" s="47"/>
      <c r="AB116" s="47"/>
      <c r="AC116" s="47"/>
      <c r="AD116" s="47"/>
      <c r="AE116" s="49"/>
      <c r="AF116" s="49"/>
      <c r="AG116" s="49"/>
      <c r="AH116" s="49"/>
      <c r="AI116" s="49"/>
      <c r="AJ116" s="49">
        <f t="shared" si="17"/>
        <v>0</v>
      </c>
      <c r="AK116" s="49"/>
      <c r="AL116" s="49"/>
      <c r="AM116" s="49"/>
      <c r="AN116" s="49">
        <f t="shared" si="18"/>
        <v>0</v>
      </c>
      <c r="AO116" s="49"/>
    </row>
    <row r="117" spans="1:41">
      <c r="A117" s="7" t="s">
        <v>90</v>
      </c>
      <c r="B117" s="7" t="s">
        <v>91</v>
      </c>
      <c r="C117" s="7" t="s">
        <v>92</v>
      </c>
      <c r="E117" s="7" t="s">
        <v>102</v>
      </c>
      <c r="G117" s="13">
        <v>45561</v>
      </c>
      <c r="H117" s="13">
        <v>45561</v>
      </c>
      <c r="I117" s="13">
        <v>45562</v>
      </c>
      <c r="J117" s="47">
        <f t="shared" si="19"/>
        <v>0.18809999999999999</v>
      </c>
      <c r="K117" s="47"/>
      <c r="L117" s="47"/>
      <c r="M117" s="47">
        <f t="shared" si="14"/>
        <v>0.18809999999999999</v>
      </c>
      <c r="N117" s="47">
        <v>4.9654370000000003E-2</v>
      </c>
      <c r="O117" s="48"/>
      <c r="P117" s="47"/>
      <c r="Q117" s="47">
        <f t="shared" si="15"/>
        <v>4.9654370000000003E-2</v>
      </c>
      <c r="R117" s="47"/>
      <c r="S117" s="48"/>
      <c r="T117" s="47"/>
      <c r="U117" s="47">
        <f t="shared" si="16"/>
        <v>0</v>
      </c>
      <c r="V117" s="48"/>
      <c r="W117" s="47"/>
      <c r="X117" s="47"/>
      <c r="Y117" s="47"/>
      <c r="Z117" s="47">
        <v>0.13844562999999999</v>
      </c>
      <c r="AA117" s="47"/>
      <c r="AB117" s="47"/>
      <c r="AC117" s="47"/>
      <c r="AD117" s="47"/>
      <c r="AE117" s="49"/>
      <c r="AF117" s="49"/>
      <c r="AG117" s="49"/>
      <c r="AH117" s="49"/>
      <c r="AI117" s="49"/>
      <c r="AJ117" s="49">
        <f t="shared" si="17"/>
        <v>0</v>
      </c>
      <c r="AK117" s="49"/>
      <c r="AL117" s="49"/>
      <c r="AM117" s="49"/>
      <c r="AN117" s="49">
        <f t="shared" si="18"/>
        <v>0</v>
      </c>
      <c r="AO117" s="49"/>
    </row>
    <row r="118" spans="1:41">
      <c r="A118" s="7" t="s">
        <v>90</v>
      </c>
      <c r="B118" s="7" t="s">
        <v>91</v>
      </c>
      <c r="C118" s="7" t="s">
        <v>92</v>
      </c>
      <c r="E118" s="7" t="s">
        <v>102</v>
      </c>
      <c r="G118" s="13">
        <v>45568</v>
      </c>
      <c r="H118" s="13">
        <v>45568</v>
      </c>
      <c r="I118" s="13">
        <v>45569</v>
      </c>
      <c r="J118" s="47">
        <f t="shared" si="19"/>
        <v>0.22881299999999999</v>
      </c>
      <c r="K118" s="47"/>
      <c r="L118" s="47"/>
      <c r="M118" s="47">
        <f t="shared" si="14"/>
        <v>0.22881299999999999</v>
      </c>
      <c r="N118" s="47">
        <v>6.0401730000000001E-2</v>
      </c>
      <c r="O118" s="48"/>
      <c r="P118" s="47"/>
      <c r="Q118" s="47">
        <f t="shared" si="15"/>
        <v>6.0401730000000001E-2</v>
      </c>
      <c r="R118" s="47"/>
      <c r="S118" s="48"/>
      <c r="T118" s="47"/>
      <c r="U118" s="47">
        <f t="shared" si="16"/>
        <v>0</v>
      </c>
      <c r="V118" s="48"/>
      <c r="W118" s="47"/>
      <c r="X118" s="47"/>
      <c r="Y118" s="47"/>
      <c r="Z118" s="47">
        <v>0.16841127</v>
      </c>
      <c r="AA118" s="47"/>
      <c r="AB118" s="47"/>
      <c r="AC118" s="47"/>
      <c r="AD118" s="47"/>
      <c r="AE118" s="49"/>
      <c r="AF118" s="49"/>
      <c r="AG118" s="49"/>
      <c r="AH118" s="49"/>
      <c r="AI118" s="49"/>
      <c r="AJ118" s="49">
        <f t="shared" si="17"/>
        <v>0</v>
      </c>
      <c r="AK118" s="49"/>
      <c r="AL118" s="49"/>
      <c r="AM118" s="49"/>
      <c r="AN118" s="49">
        <f t="shared" si="18"/>
        <v>0</v>
      </c>
      <c r="AO118" s="49"/>
    </row>
    <row r="119" spans="1:41">
      <c r="A119" s="7" t="s">
        <v>90</v>
      </c>
      <c r="B119" s="7" t="s">
        <v>91</v>
      </c>
      <c r="C119" s="7" t="s">
        <v>92</v>
      </c>
      <c r="E119" s="7" t="s">
        <v>102</v>
      </c>
      <c r="G119" s="13">
        <v>45575</v>
      </c>
      <c r="H119" s="13">
        <v>45575</v>
      </c>
      <c r="I119" s="13">
        <v>45576</v>
      </c>
      <c r="J119" s="47">
        <f t="shared" si="19"/>
        <v>0.202149</v>
      </c>
      <c r="K119" s="47"/>
      <c r="L119" s="47"/>
      <c r="M119" s="47">
        <f t="shared" si="14"/>
        <v>0.202149</v>
      </c>
      <c r="N119" s="47">
        <v>5.3363000000000001E-2</v>
      </c>
      <c r="O119" s="48"/>
      <c r="P119" s="47"/>
      <c r="Q119" s="47">
        <f t="shared" si="15"/>
        <v>5.3363000000000001E-2</v>
      </c>
      <c r="R119" s="47"/>
      <c r="S119" s="48"/>
      <c r="T119" s="47"/>
      <c r="U119" s="47">
        <f t="shared" si="16"/>
        <v>0</v>
      </c>
      <c r="V119" s="48"/>
      <c r="W119" s="47"/>
      <c r="X119" s="47"/>
      <c r="Y119" s="47"/>
      <c r="Z119" s="47">
        <v>0.148786</v>
      </c>
      <c r="AA119" s="47"/>
      <c r="AB119" s="47"/>
      <c r="AC119" s="47"/>
      <c r="AD119" s="47"/>
      <c r="AE119" s="49"/>
      <c r="AF119" s="49"/>
      <c r="AG119" s="49"/>
      <c r="AH119" s="49"/>
      <c r="AI119" s="49"/>
      <c r="AJ119" s="49">
        <f t="shared" si="17"/>
        <v>0</v>
      </c>
      <c r="AK119" s="49"/>
      <c r="AL119" s="49"/>
      <c r="AM119" s="49"/>
      <c r="AN119" s="49">
        <f t="shared" si="18"/>
        <v>0</v>
      </c>
      <c r="AO119" s="49"/>
    </row>
    <row r="120" spans="1:41">
      <c r="A120" s="7" t="s">
        <v>90</v>
      </c>
      <c r="B120" s="7" t="s">
        <v>91</v>
      </c>
      <c r="C120" s="7" t="s">
        <v>92</v>
      </c>
      <c r="E120" s="7" t="s">
        <v>102</v>
      </c>
      <c r="G120" s="13">
        <v>45582</v>
      </c>
      <c r="H120" s="13">
        <v>45582</v>
      </c>
      <c r="I120" s="13">
        <v>45583</v>
      </c>
      <c r="J120" s="47">
        <f t="shared" si="19"/>
        <v>0.21706800000000001</v>
      </c>
      <c r="K120" s="47"/>
      <c r="L120" s="47"/>
      <c r="M120" s="47">
        <f t="shared" si="14"/>
        <v>0.21706800000000001</v>
      </c>
      <c r="N120" s="47">
        <v>5.7301299999999999E-2</v>
      </c>
      <c r="O120" s="48"/>
      <c r="P120" s="47"/>
      <c r="Q120" s="47">
        <f t="shared" si="15"/>
        <v>5.7301299999999999E-2</v>
      </c>
      <c r="R120" s="47"/>
      <c r="S120" s="48"/>
      <c r="T120" s="47"/>
      <c r="U120" s="47">
        <f t="shared" si="16"/>
        <v>0</v>
      </c>
      <c r="V120" s="48"/>
      <c r="W120" s="47"/>
      <c r="X120" s="47"/>
      <c r="Y120" s="47"/>
      <c r="Z120" s="47">
        <v>0.15976670000000001</v>
      </c>
      <c r="AA120" s="47"/>
      <c r="AB120" s="47"/>
      <c r="AC120" s="47"/>
      <c r="AD120" s="47"/>
      <c r="AE120" s="49"/>
      <c r="AF120" s="49"/>
      <c r="AG120" s="49"/>
      <c r="AH120" s="49"/>
      <c r="AI120" s="49"/>
      <c r="AJ120" s="49">
        <f t="shared" si="17"/>
        <v>0</v>
      </c>
      <c r="AK120" s="49"/>
      <c r="AL120" s="49"/>
      <c r="AM120" s="49"/>
      <c r="AN120" s="49">
        <f t="shared" si="18"/>
        <v>0</v>
      </c>
      <c r="AO120" s="49"/>
    </row>
    <row r="121" spans="1:41">
      <c r="A121" s="7" t="s">
        <v>90</v>
      </c>
      <c r="B121" s="7" t="s">
        <v>91</v>
      </c>
      <c r="C121" s="7" t="s">
        <v>92</v>
      </c>
      <c r="E121" s="7" t="s">
        <v>102</v>
      </c>
      <c r="G121" s="13">
        <v>45589</v>
      </c>
      <c r="H121" s="13">
        <v>45589</v>
      </c>
      <c r="I121" s="13">
        <v>45590</v>
      </c>
      <c r="J121" s="47">
        <f t="shared" si="19"/>
        <v>0.23916199999999999</v>
      </c>
      <c r="K121" s="47"/>
      <c r="L121" s="47"/>
      <c r="M121" s="47">
        <f t="shared" si="14"/>
        <v>0.23916199999999999</v>
      </c>
      <c r="N121" s="47">
        <v>6.3133640000000005E-2</v>
      </c>
      <c r="O121" s="48"/>
      <c r="P121" s="47"/>
      <c r="Q121" s="47">
        <f t="shared" si="15"/>
        <v>6.3133640000000005E-2</v>
      </c>
      <c r="R121" s="47"/>
      <c r="S121" s="48"/>
      <c r="T121" s="47"/>
      <c r="U121" s="47">
        <f t="shared" si="16"/>
        <v>0</v>
      </c>
      <c r="V121" s="48"/>
      <c r="W121" s="47"/>
      <c r="X121" s="47"/>
      <c r="Y121" s="47"/>
      <c r="Z121" s="47">
        <v>0.17602835999999999</v>
      </c>
      <c r="AA121" s="47"/>
      <c r="AB121" s="47"/>
      <c r="AC121" s="47"/>
      <c r="AD121" s="47"/>
      <c r="AE121" s="49"/>
      <c r="AF121" s="49"/>
      <c r="AG121" s="49"/>
      <c r="AH121" s="49"/>
      <c r="AI121" s="49"/>
      <c r="AJ121" s="49">
        <f t="shared" si="17"/>
        <v>0</v>
      </c>
      <c r="AK121" s="49"/>
      <c r="AL121" s="49"/>
      <c r="AM121" s="49"/>
      <c r="AN121" s="49">
        <f t="shared" si="18"/>
        <v>0</v>
      </c>
      <c r="AO121" s="49"/>
    </row>
    <row r="122" spans="1:41">
      <c r="A122" s="7" t="s">
        <v>90</v>
      </c>
      <c r="B122" s="7" t="s">
        <v>91</v>
      </c>
      <c r="C122" s="7" t="s">
        <v>92</v>
      </c>
      <c r="E122" s="7" t="s">
        <v>102</v>
      </c>
      <c r="G122" s="13">
        <v>45596</v>
      </c>
      <c r="H122" s="13">
        <v>45596</v>
      </c>
      <c r="I122" s="13">
        <v>45597</v>
      </c>
      <c r="J122" s="47">
        <f t="shared" si="19"/>
        <v>0.15487999999999999</v>
      </c>
      <c r="K122" s="47"/>
      <c r="L122" s="47"/>
      <c r="M122" s="47">
        <f t="shared" si="14"/>
        <v>0.15487999999999999</v>
      </c>
      <c r="N122" s="47">
        <v>4.0884999999999998E-2</v>
      </c>
      <c r="O122" s="48"/>
      <c r="P122" s="47"/>
      <c r="Q122" s="47">
        <f t="shared" si="15"/>
        <v>4.0884999999999998E-2</v>
      </c>
      <c r="R122" s="47"/>
      <c r="S122" s="48"/>
      <c r="T122" s="47"/>
      <c r="U122" s="47">
        <f t="shared" si="16"/>
        <v>0</v>
      </c>
      <c r="V122" s="48"/>
      <c r="W122" s="47"/>
      <c r="X122" s="47"/>
      <c r="Y122" s="47"/>
      <c r="Z122" s="47">
        <v>0.113995</v>
      </c>
      <c r="AA122" s="47"/>
      <c r="AB122" s="47"/>
      <c r="AC122" s="47"/>
      <c r="AD122" s="47"/>
      <c r="AE122" s="49"/>
      <c r="AF122" s="49"/>
      <c r="AG122" s="49"/>
      <c r="AH122" s="49"/>
      <c r="AI122" s="49"/>
      <c r="AJ122" s="49">
        <f t="shared" si="17"/>
        <v>0</v>
      </c>
      <c r="AK122" s="49"/>
      <c r="AL122" s="49"/>
      <c r="AM122" s="49"/>
      <c r="AN122" s="49">
        <f t="shared" si="18"/>
        <v>0</v>
      </c>
      <c r="AO122" s="49"/>
    </row>
    <row r="123" spans="1:41">
      <c r="A123" s="7" t="s">
        <v>90</v>
      </c>
      <c r="B123" s="7" t="s">
        <v>91</v>
      </c>
      <c r="C123" s="7" t="s">
        <v>92</v>
      </c>
      <c r="E123" s="7" t="s">
        <v>102</v>
      </c>
      <c r="G123" s="13">
        <v>45603</v>
      </c>
      <c r="H123" s="13">
        <v>45603</v>
      </c>
      <c r="I123" s="13">
        <v>45604</v>
      </c>
      <c r="J123" s="47">
        <f t="shared" si="19"/>
        <v>0.21382599999999999</v>
      </c>
      <c r="K123" s="47"/>
      <c r="L123" s="47"/>
      <c r="M123" s="47">
        <f t="shared" si="14"/>
        <v>0.21382599999999999</v>
      </c>
      <c r="N123" s="47">
        <v>5.6445479999999999E-2</v>
      </c>
      <c r="O123" s="48"/>
      <c r="P123" s="47"/>
      <c r="Q123" s="47">
        <f t="shared" si="15"/>
        <v>5.6445479999999999E-2</v>
      </c>
      <c r="R123" s="47"/>
      <c r="S123" s="48"/>
      <c r="T123" s="47"/>
      <c r="U123" s="47">
        <f t="shared" si="16"/>
        <v>0</v>
      </c>
      <c r="V123" s="48"/>
      <c r="W123" s="47"/>
      <c r="X123" s="47"/>
      <c r="Y123" s="47"/>
      <c r="Z123" s="47">
        <v>0.15738052</v>
      </c>
      <c r="AA123" s="47"/>
      <c r="AB123" s="47"/>
      <c r="AC123" s="47"/>
      <c r="AD123" s="47"/>
      <c r="AE123" s="49"/>
      <c r="AF123" s="49"/>
      <c r="AG123" s="49"/>
      <c r="AH123" s="49"/>
      <c r="AI123" s="49"/>
      <c r="AJ123" s="49">
        <f t="shared" si="17"/>
        <v>0</v>
      </c>
      <c r="AK123" s="49"/>
      <c r="AL123" s="49"/>
      <c r="AM123" s="49"/>
      <c r="AN123" s="49">
        <f t="shared" si="18"/>
        <v>0</v>
      </c>
      <c r="AO123" s="49"/>
    </row>
    <row r="124" spans="1:41">
      <c r="A124" s="7" t="s">
        <v>90</v>
      </c>
      <c r="B124" s="7" t="s">
        <v>91</v>
      </c>
      <c r="C124" s="7" t="s">
        <v>92</v>
      </c>
      <c r="E124" s="7" t="s">
        <v>102</v>
      </c>
      <c r="G124" s="13">
        <v>45610</v>
      </c>
      <c r="H124" s="13">
        <v>45610</v>
      </c>
      <c r="I124" s="13">
        <v>45611</v>
      </c>
      <c r="J124" s="47">
        <f t="shared" si="19"/>
        <v>0.27405200000000002</v>
      </c>
      <c r="K124" s="47"/>
      <c r="L124" s="47"/>
      <c r="M124" s="47">
        <f t="shared" si="14"/>
        <v>0.27405200000000002</v>
      </c>
      <c r="N124" s="47">
        <v>7.2343850000000001E-2</v>
      </c>
      <c r="O124" s="48"/>
      <c r="P124" s="47"/>
      <c r="Q124" s="47">
        <f t="shared" si="15"/>
        <v>7.2343850000000001E-2</v>
      </c>
      <c r="R124" s="47"/>
      <c r="S124" s="48"/>
      <c r="T124" s="47"/>
      <c r="U124" s="47">
        <f t="shared" si="16"/>
        <v>0</v>
      </c>
      <c r="V124" s="48"/>
      <c r="W124" s="47"/>
      <c r="X124" s="47"/>
      <c r="Y124" s="47"/>
      <c r="Z124" s="47">
        <v>0.20170815</v>
      </c>
      <c r="AA124" s="47"/>
      <c r="AB124" s="47"/>
      <c r="AC124" s="47"/>
      <c r="AD124" s="47"/>
      <c r="AE124" s="49"/>
      <c r="AF124" s="49"/>
      <c r="AG124" s="49"/>
      <c r="AH124" s="49"/>
      <c r="AI124" s="49"/>
      <c r="AJ124" s="49">
        <f t="shared" si="17"/>
        <v>0</v>
      </c>
      <c r="AK124" s="49"/>
      <c r="AL124" s="49"/>
      <c r="AM124" s="49"/>
      <c r="AN124" s="49">
        <f t="shared" si="18"/>
        <v>0</v>
      </c>
      <c r="AO124" s="49"/>
    </row>
    <row r="125" spans="1:41">
      <c r="A125" s="7" t="s">
        <v>90</v>
      </c>
      <c r="B125" s="7" t="s">
        <v>91</v>
      </c>
      <c r="C125" s="7" t="s">
        <v>92</v>
      </c>
      <c r="E125" s="7" t="s">
        <v>102</v>
      </c>
      <c r="G125" s="13">
        <v>45617</v>
      </c>
      <c r="H125" s="13">
        <v>45617</v>
      </c>
      <c r="I125" s="13">
        <v>45618</v>
      </c>
      <c r="J125" s="47">
        <f t="shared" si="19"/>
        <v>0.25807200000000002</v>
      </c>
      <c r="K125" s="47"/>
      <c r="L125" s="47"/>
      <c r="M125" s="47">
        <f t="shared" si="14"/>
        <v>0.25807200000000002</v>
      </c>
      <c r="N125" s="47">
        <v>6.8125480000000002E-2</v>
      </c>
      <c r="O125" s="48"/>
      <c r="P125" s="47"/>
      <c r="Q125" s="47">
        <f t="shared" si="15"/>
        <v>6.8125480000000002E-2</v>
      </c>
      <c r="R125" s="47"/>
      <c r="S125" s="48"/>
      <c r="T125" s="47"/>
      <c r="U125" s="47">
        <f t="shared" si="16"/>
        <v>0</v>
      </c>
      <c r="V125" s="48"/>
      <c r="W125" s="47"/>
      <c r="X125" s="47"/>
      <c r="Y125" s="47"/>
      <c r="Z125" s="47">
        <v>0.18994652000000001</v>
      </c>
      <c r="AA125" s="47"/>
      <c r="AB125" s="47"/>
      <c r="AC125" s="47"/>
      <c r="AD125" s="47"/>
      <c r="AE125" s="49"/>
      <c r="AF125" s="49"/>
      <c r="AG125" s="49"/>
      <c r="AH125" s="49"/>
      <c r="AI125" s="49"/>
      <c r="AJ125" s="49">
        <f t="shared" si="17"/>
        <v>0</v>
      </c>
      <c r="AK125" s="49"/>
      <c r="AL125" s="49"/>
      <c r="AM125" s="49"/>
      <c r="AN125" s="49">
        <f t="shared" si="18"/>
        <v>0</v>
      </c>
      <c r="AO125" s="49"/>
    </row>
    <row r="126" spans="1:41">
      <c r="A126" s="7" t="s">
        <v>90</v>
      </c>
      <c r="B126" s="7" t="s">
        <v>91</v>
      </c>
      <c r="C126" s="7" t="s">
        <v>92</v>
      </c>
      <c r="E126" s="7" t="s">
        <v>102</v>
      </c>
      <c r="G126" s="13">
        <v>45623</v>
      </c>
      <c r="H126" s="13">
        <v>45623</v>
      </c>
      <c r="I126" s="13">
        <v>45625</v>
      </c>
      <c r="J126" s="47">
        <f t="shared" si="19"/>
        <v>0.18562300000000001</v>
      </c>
      <c r="K126" s="47"/>
      <c r="L126" s="47"/>
      <c r="M126" s="47">
        <f t="shared" si="14"/>
        <v>0.18562300000000001</v>
      </c>
      <c r="N126" s="47">
        <v>4.9000490000000001E-2</v>
      </c>
      <c r="O126" s="48"/>
      <c r="P126" s="47"/>
      <c r="Q126" s="47">
        <f t="shared" si="15"/>
        <v>4.9000490000000001E-2</v>
      </c>
      <c r="R126" s="47"/>
      <c r="S126" s="48"/>
      <c r="T126" s="47"/>
      <c r="U126" s="47">
        <f t="shared" si="16"/>
        <v>0</v>
      </c>
      <c r="V126" s="48"/>
      <c r="W126" s="47"/>
      <c r="X126" s="47"/>
      <c r="Y126" s="47"/>
      <c r="Z126" s="47">
        <v>0.13662251</v>
      </c>
      <c r="AA126" s="47"/>
      <c r="AB126" s="47"/>
      <c r="AC126" s="47"/>
      <c r="AD126" s="47"/>
      <c r="AE126" s="49"/>
      <c r="AF126" s="49"/>
      <c r="AG126" s="49"/>
      <c r="AH126" s="49"/>
      <c r="AI126" s="49"/>
      <c r="AJ126" s="49">
        <f t="shared" si="17"/>
        <v>0</v>
      </c>
      <c r="AK126" s="49"/>
      <c r="AL126" s="49"/>
      <c r="AM126" s="49"/>
      <c r="AN126" s="49">
        <f t="shared" si="18"/>
        <v>0</v>
      </c>
      <c r="AO126" s="49"/>
    </row>
    <row r="127" spans="1:41">
      <c r="A127" s="7" t="s">
        <v>90</v>
      </c>
      <c r="B127" s="7" t="s">
        <v>91</v>
      </c>
      <c r="C127" s="7" t="s">
        <v>92</v>
      </c>
      <c r="E127" s="7" t="s">
        <v>102</v>
      </c>
      <c r="G127" s="13">
        <v>45631</v>
      </c>
      <c r="H127" s="13">
        <v>45631</v>
      </c>
      <c r="I127" s="13">
        <v>45632</v>
      </c>
      <c r="J127" s="47">
        <f t="shared" si="19"/>
        <v>0.23519199999999998</v>
      </c>
      <c r="K127" s="47"/>
      <c r="L127" s="47"/>
      <c r="M127" s="47">
        <f t="shared" si="14"/>
        <v>0.23519199999999998</v>
      </c>
      <c r="N127" s="47">
        <v>6.2085649999999999E-2</v>
      </c>
      <c r="O127" s="48"/>
      <c r="P127" s="47"/>
      <c r="Q127" s="47">
        <f t="shared" si="15"/>
        <v>6.2085649999999999E-2</v>
      </c>
      <c r="R127" s="47"/>
      <c r="S127" s="48"/>
      <c r="T127" s="47"/>
      <c r="U127" s="47">
        <f t="shared" si="16"/>
        <v>0</v>
      </c>
      <c r="V127" s="48"/>
      <c r="W127" s="47"/>
      <c r="X127" s="47"/>
      <c r="Y127" s="47"/>
      <c r="Z127" s="47">
        <v>0.17310634999999999</v>
      </c>
      <c r="AA127" s="47"/>
      <c r="AB127" s="47"/>
      <c r="AC127" s="47"/>
      <c r="AD127" s="47"/>
      <c r="AE127" s="49"/>
      <c r="AF127" s="49"/>
      <c r="AG127" s="49"/>
      <c r="AH127" s="49"/>
      <c r="AI127" s="49"/>
      <c r="AJ127" s="49">
        <f t="shared" si="17"/>
        <v>0</v>
      </c>
      <c r="AK127" s="49"/>
      <c r="AL127" s="49"/>
      <c r="AM127" s="49"/>
      <c r="AN127" s="49">
        <f t="shared" si="18"/>
        <v>0</v>
      </c>
      <c r="AO127" s="49"/>
    </row>
    <row r="128" spans="1:41">
      <c r="A128" s="7" t="s">
        <v>90</v>
      </c>
      <c r="B128" s="7" t="s">
        <v>91</v>
      </c>
      <c r="C128" s="7" t="s">
        <v>92</v>
      </c>
      <c r="E128" s="7" t="s">
        <v>102</v>
      </c>
      <c r="G128" s="13">
        <v>45638</v>
      </c>
      <c r="H128" s="13">
        <v>45638</v>
      </c>
      <c r="I128" s="13">
        <v>45639</v>
      </c>
      <c r="J128" s="47">
        <f t="shared" si="19"/>
        <v>0.153618</v>
      </c>
      <c r="K128" s="47"/>
      <c r="L128" s="47"/>
      <c r="M128" s="47">
        <f t="shared" si="14"/>
        <v>0.153618</v>
      </c>
      <c r="N128" s="47">
        <v>4.0551860000000002E-2</v>
      </c>
      <c r="O128" s="48"/>
      <c r="P128" s="47"/>
      <c r="Q128" s="47">
        <f t="shared" si="15"/>
        <v>4.0551860000000002E-2</v>
      </c>
      <c r="R128" s="47"/>
      <c r="S128" s="48"/>
      <c r="T128" s="47"/>
      <c r="U128" s="47">
        <f t="shared" si="16"/>
        <v>0</v>
      </c>
      <c r="V128" s="48"/>
      <c r="W128" s="47"/>
      <c r="X128" s="47"/>
      <c r="Y128" s="47"/>
      <c r="Z128" s="47">
        <v>0.11306614</v>
      </c>
      <c r="AA128" s="47"/>
      <c r="AB128" s="47"/>
      <c r="AC128" s="47"/>
      <c r="AD128" s="47"/>
      <c r="AE128" s="49"/>
      <c r="AF128" s="49"/>
      <c r="AG128" s="49"/>
      <c r="AH128" s="49"/>
      <c r="AI128" s="49"/>
      <c r="AJ128" s="49">
        <f t="shared" si="17"/>
        <v>0</v>
      </c>
      <c r="AK128" s="49"/>
      <c r="AL128" s="49"/>
      <c r="AM128" s="49"/>
      <c r="AN128" s="49">
        <f t="shared" si="18"/>
        <v>0</v>
      </c>
      <c r="AO128" s="49"/>
    </row>
    <row r="129" spans="1:41">
      <c r="A129" s="7" t="s">
        <v>90</v>
      </c>
      <c r="B129" s="7" t="s">
        <v>91</v>
      </c>
      <c r="C129" s="7" t="s">
        <v>92</v>
      </c>
      <c r="E129" s="7" t="s">
        <v>102</v>
      </c>
      <c r="G129" s="13">
        <v>45645</v>
      </c>
      <c r="H129" s="13">
        <v>45645</v>
      </c>
      <c r="I129" s="13">
        <v>45646</v>
      </c>
      <c r="J129" s="47">
        <f t="shared" si="19"/>
        <v>0.64209000000000005</v>
      </c>
      <c r="K129" s="47"/>
      <c r="L129" s="47"/>
      <c r="M129" s="47">
        <f t="shared" si="14"/>
        <v>0.64209000000000005</v>
      </c>
      <c r="N129" s="47">
        <f>0.64209-V129-Z129</f>
        <v>1.1494260000000069E-2</v>
      </c>
      <c r="O129" s="48"/>
      <c r="P129" s="47"/>
      <c r="Q129" s="47">
        <f t="shared" si="15"/>
        <v>1.1494260000000069E-2</v>
      </c>
      <c r="R129" s="47"/>
      <c r="S129" s="48"/>
      <c r="T129" s="47"/>
      <c r="U129" s="47">
        <f t="shared" si="16"/>
        <v>0</v>
      </c>
      <c r="V129" s="48">
        <v>0.59855999999999998</v>
      </c>
      <c r="W129" s="47"/>
      <c r="X129" s="47"/>
      <c r="Y129" s="47"/>
      <c r="Z129" s="47">
        <v>3.203574E-2</v>
      </c>
      <c r="AA129" s="47"/>
      <c r="AB129" s="47"/>
      <c r="AC129" s="47"/>
      <c r="AD129" s="47"/>
      <c r="AE129" s="49"/>
      <c r="AF129" s="49"/>
      <c r="AG129" s="49"/>
      <c r="AH129" s="49"/>
      <c r="AI129" s="49"/>
      <c r="AJ129" s="49">
        <f t="shared" si="17"/>
        <v>0</v>
      </c>
      <c r="AK129" s="49"/>
      <c r="AL129" s="49"/>
      <c r="AM129" s="49"/>
      <c r="AN129" s="49">
        <f t="shared" si="18"/>
        <v>0</v>
      </c>
      <c r="AO129" s="49"/>
    </row>
    <row r="130" spans="1:41">
      <c r="A130" s="7" t="s">
        <v>90</v>
      </c>
      <c r="B130" s="7" t="s">
        <v>91</v>
      </c>
      <c r="C130" s="7" t="s">
        <v>92</v>
      </c>
      <c r="E130" s="7" t="s">
        <v>102</v>
      </c>
      <c r="G130" s="13">
        <v>45652</v>
      </c>
      <c r="H130" s="13">
        <v>45652</v>
      </c>
      <c r="I130" s="13">
        <v>45653</v>
      </c>
      <c r="J130" s="47">
        <f t="shared" si="19"/>
        <v>0.60606400000000005</v>
      </c>
      <c r="K130" s="47"/>
      <c r="L130" s="47"/>
      <c r="M130" s="47">
        <f t="shared" si="14"/>
        <v>0.60606400000000005</v>
      </c>
      <c r="N130" s="47">
        <v>0</v>
      </c>
      <c r="O130" s="48"/>
      <c r="P130" s="47"/>
      <c r="Q130" s="47">
        <f t="shared" si="15"/>
        <v>0</v>
      </c>
      <c r="R130" s="47"/>
      <c r="S130" s="48"/>
      <c r="T130" s="47"/>
      <c r="U130" s="47">
        <f t="shared" si="16"/>
        <v>0</v>
      </c>
      <c r="V130" s="48">
        <v>0.60606400000000005</v>
      </c>
      <c r="W130" s="47"/>
      <c r="X130" s="47"/>
      <c r="Y130" s="47"/>
      <c r="Z130" s="47"/>
      <c r="AA130" s="47"/>
      <c r="AB130" s="47"/>
      <c r="AC130" s="47"/>
      <c r="AD130" s="47"/>
      <c r="AE130" s="49"/>
      <c r="AF130" s="49"/>
      <c r="AG130" s="49"/>
      <c r="AH130" s="49"/>
      <c r="AI130" s="49"/>
      <c r="AJ130" s="49">
        <f t="shared" si="17"/>
        <v>0</v>
      </c>
      <c r="AK130" s="49"/>
      <c r="AL130" s="49"/>
      <c r="AM130" s="49"/>
      <c r="AN130" s="49">
        <f t="shared" si="18"/>
        <v>0</v>
      </c>
      <c r="AO130" s="49"/>
    </row>
    <row r="131" spans="1:41">
      <c r="A131" s="7" t="s">
        <v>93</v>
      </c>
      <c r="B131" s="7" t="s">
        <v>94</v>
      </c>
      <c r="C131" s="7" t="s">
        <v>95</v>
      </c>
      <c r="E131" s="7" t="s">
        <v>102</v>
      </c>
      <c r="G131" s="13">
        <v>45602</v>
      </c>
      <c r="H131" s="13">
        <v>45602</v>
      </c>
      <c r="I131" s="13">
        <v>45603</v>
      </c>
      <c r="J131" s="47">
        <f t="shared" si="19"/>
        <v>0.972333</v>
      </c>
      <c r="K131" s="47"/>
      <c r="L131" s="47"/>
      <c r="M131" s="47">
        <f t="shared" si="14"/>
        <v>0.972333</v>
      </c>
      <c r="N131" s="47">
        <v>0</v>
      </c>
      <c r="O131" s="48"/>
      <c r="P131" s="47"/>
      <c r="Q131" s="47">
        <f t="shared" si="15"/>
        <v>0</v>
      </c>
      <c r="R131" s="47"/>
      <c r="S131" s="48"/>
      <c r="T131" s="47"/>
      <c r="U131" s="47">
        <f t="shared" si="16"/>
        <v>0</v>
      </c>
      <c r="V131" s="48"/>
      <c r="W131" s="47"/>
      <c r="X131" s="47"/>
      <c r="Y131" s="47"/>
      <c r="Z131" s="47">
        <v>0.972333</v>
      </c>
      <c r="AA131" s="47"/>
      <c r="AB131" s="47"/>
      <c r="AC131" s="47"/>
      <c r="AD131" s="47"/>
      <c r="AE131" s="49"/>
      <c r="AF131" s="49"/>
      <c r="AG131" s="49"/>
      <c r="AH131" s="49"/>
      <c r="AI131" s="49"/>
      <c r="AJ131" s="49">
        <f t="shared" si="17"/>
        <v>0</v>
      </c>
      <c r="AK131" s="49"/>
      <c r="AL131" s="49"/>
      <c r="AM131" s="49"/>
      <c r="AN131" s="49">
        <f t="shared" si="18"/>
        <v>0</v>
      </c>
      <c r="AO131" s="49"/>
    </row>
    <row r="132" spans="1:41">
      <c r="A132" s="7" t="s">
        <v>93</v>
      </c>
      <c r="B132" s="7" t="s">
        <v>94</v>
      </c>
      <c r="C132" s="7" t="s">
        <v>95</v>
      </c>
      <c r="E132" s="7" t="s">
        <v>102</v>
      </c>
      <c r="G132" s="13">
        <v>45637</v>
      </c>
      <c r="H132" s="13">
        <v>45637</v>
      </c>
      <c r="I132" s="13">
        <v>45638</v>
      </c>
      <c r="J132" s="47">
        <f t="shared" si="19"/>
        <v>0.97233299999999989</v>
      </c>
      <c r="K132" s="47"/>
      <c r="L132" s="47"/>
      <c r="M132" s="47">
        <f t="shared" si="14"/>
        <v>0.97233299999999989</v>
      </c>
      <c r="N132" s="47">
        <v>0</v>
      </c>
      <c r="O132" s="48"/>
      <c r="P132" s="47"/>
      <c r="Q132" s="47">
        <f t="shared" si="15"/>
        <v>0</v>
      </c>
      <c r="R132" s="47"/>
      <c r="S132" s="48"/>
      <c r="T132" s="47"/>
      <c r="U132" s="47">
        <f t="shared" si="16"/>
        <v>0</v>
      </c>
      <c r="V132" s="48"/>
      <c r="W132" s="47"/>
      <c r="X132" s="47"/>
      <c r="Y132" s="47"/>
      <c r="Z132" s="47">
        <v>0.97233299999999989</v>
      </c>
      <c r="AA132" s="47"/>
      <c r="AB132" s="47"/>
      <c r="AC132" s="47"/>
      <c r="AD132" s="47"/>
      <c r="AE132" s="49"/>
      <c r="AF132" s="49"/>
      <c r="AG132" s="49"/>
      <c r="AH132" s="49"/>
      <c r="AI132" s="49"/>
      <c r="AJ132" s="49">
        <f t="shared" si="17"/>
        <v>0</v>
      </c>
      <c r="AK132" s="49"/>
      <c r="AL132" s="49"/>
      <c r="AM132" s="49"/>
      <c r="AN132" s="49">
        <f t="shared" si="18"/>
        <v>0</v>
      </c>
      <c r="AO132" s="49"/>
    </row>
    <row r="133" spans="1:41">
      <c r="A133" s="7" t="s">
        <v>96</v>
      </c>
      <c r="B133" s="7" t="s">
        <v>97</v>
      </c>
      <c r="C133" s="7" t="s">
        <v>98</v>
      </c>
      <c r="G133" s="13">
        <v>45656</v>
      </c>
      <c r="H133" s="13">
        <v>45656</v>
      </c>
      <c r="I133" s="13">
        <v>45657</v>
      </c>
      <c r="J133" s="47">
        <f t="shared" si="19"/>
        <v>0.16214999999999999</v>
      </c>
      <c r="K133" s="47"/>
      <c r="L133" s="47"/>
      <c r="M133" s="47">
        <f t="shared" si="14"/>
        <v>0.16214999999999999</v>
      </c>
      <c r="N133" s="47">
        <v>0.16214999999999999</v>
      </c>
      <c r="O133" s="48"/>
      <c r="P133" s="47">
        <v>2.7264839999999999E-2</v>
      </c>
      <c r="Q133" s="47">
        <f t="shared" si="15"/>
        <v>0.18941483999999997</v>
      </c>
      <c r="R133" s="47">
        <f>N133*1</f>
        <v>0.16214999999999999</v>
      </c>
      <c r="S133" s="48"/>
      <c r="T133" s="47">
        <f>P133*1</f>
        <v>2.7264839999999999E-2</v>
      </c>
      <c r="U133" s="47">
        <f t="shared" si="16"/>
        <v>0.18941483999999997</v>
      </c>
      <c r="V133" s="48"/>
      <c r="W133" s="47"/>
      <c r="X133" s="47"/>
      <c r="Y133" s="47"/>
      <c r="Z133" s="47"/>
      <c r="AA133" s="47">
        <f>P133</f>
        <v>2.7264839999999999E-2</v>
      </c>
      <c r="AB133" s="47"/>
      <c r="AC133" s="47"/>
      <c r="AD133" s="47"/>
      <c r="AE133" s="49"/>
      <c r="AF133" s="49"/>
      <c r="AG133" s="49"/>
      <c r="AH133" s="49"/>
      <c r="AI133" s="49"/>
      <c r="AJ133" s="49">
        <f t="shared" si="17"/>
        <v>0</v>
      </c>
      <c r="AK133" s="49"/>
      <c r="AL133" s="49"/>
      <c r="AM133" s="49"/>
      <c r="AN133" s="49">
        <f t="shared" si="18"/>
        <v>0</v>
      </c>
      <c r="AO133" s="49"/>
    </row>
    <row r="134" spans="1:41">
      <c r="A134" s="7" t="s">
        <v>99</v>
      </c>
      <c r="B134" s="7" t="s">
        <v>100</v>
      </c>
      <c r="C134" s="7" t="s">
        <v>101</v>
      </c>
      <c r="G134" s="13">
        <v>45656</v>
      </c>
      <c r="H134" s="13">
        <v>45656</v>
      </c>
      <c r="I134" s="13">
        <v>45657</v>
      </c>
      <c r="J134" s="47">
        <f t="shared" si="19"/>
        <v>0.34305000000000002</v>
      </c>
      <c r="K134" s="47"/>
      <c r="L134" s="47"/>
      <c r="M134" s="47">
        <f t="shared" si="14"/>
        <v>0.34305000000000002</v>
      </c>
      <c r="N134" s="47">
        <v>0.34305000000000002</v>
      </c>
      <c r="O134" s="48"/>
      <c r="P134" s="47">
        <v>2.2684960000000001E-2</v>
      </c>
      <c r="Q134" s="47">
        <f t="shared" si="15"/>
        <v>0.36573496</v>
      </c>
      <c r="R134" s="47">
        <f>N134*0.5793</f>
        <v>0.19872886500000003</v>
      </c>
      <c r="S134" s="48"/>
      <c r="T134" s="47">
        <f>P134*0.5793</f>
        <v>1.3141397328000001E-2</v>
      </c>
      <c r="U134" s="47">
        <f t="shared" si="16"/>
        <v>0.21187026232800005</v>
      </c>
      <c r="V134" s="48"/>
      <c r="W134" s="47"/>
      <c r="X134" s="47"/>
      <c r="Y134" s="47"/>
      <c r="Z134" s="47"/>
      <c r="AA134" s="47">
        <f>P134</f>
        <v>2.2684960000000001E-2</v>
      </c>
      <c r="AB134" s="47"/>
      <c r="AC134" s="47"/>
      <c r="AD134" s="47"/>
      <c r="AE134" s="49"/>
      <c r="AF134" s="49"/>
      <c r="AG134" s="49"/>
      <c r="AH134" s="49"/>
      <c r="AI134" s="49"/>
      <c r="AJ134" s="49">
        <f t="shared" si="17"/>
        <v>0</v>
      </c>
      <c r="AK134" s="49"/>
      <c r="AL134" s="49"/>
      <c r="AM134" s="49"/>
      <c r="AN134" s="49">
        <f t="shared" si="18"/>
        <v>0</v>
      </c>
      <c r="AO134" s="49"/>
    </row>
    <row r="135" spans="1:41">
      <c r="J135" s="50"/>
      <c r="K135" s="50"/>
      <c r="L135" s="50"/>
      <c r="M135" s="50"/>
      <c r="N135" s="50"/>
      <c r="O135" s="51"/>
      <c r="P135" s="50"/>
      <c r="Q135" s="50"/>
      <c r="R135" s="50"/>
      <c r="S135" s="51"/>
      <c r="T135" s="50"/>
      <c r="U135" s="50"/>
      <c r="V135" s="51"/>
      <c r="W135" s="50"/>
      <c r="X135" s="50"/>
      <c r="Y135" s="50"/>
      <c r="Z135" s="50"/>
      <c r="AA135" s="50"/>
      <c r="AB135" s="50"/>
      <c r="AC135" s="50"/>
      <c r="AD135" s="50"/>
      <c r="AE135" s="52"/>
      <c r="AG135" s="53"/>
      <c r="AH135" s="53"/>
      <c r="AI135" s="53"/>
      <c r="AJ135" s="53"/>
      <c r="AK135" s="53"/>
      <c r="AL135" s="53"/>
      <c r="AM135" s="53"/>
      <c r="AN135" s="53"/>
      <c r="AO135" s="53"/>
    </row>
    <row r="136" spans="1:41">
      <c r="J136" s="50"/>
      <c r="K136" s="50"/>
      <c r="L136" s="50"/>
      <c r="M136" s="50"/>
      <c r="N136" s="50"/>
      <c r="O136" s="51"/>
      <c r="P136" s="50"/>
      <c r="Q136" s="50"/>
      <c r="R136" s="50"/>
      <c r="S136" s="51"/>
      <c r="T136" s="50"/>
      <c r="U136" s="50"/>
      <c r="V136" s="51"/>
      <c r="W136" s="50"/>
      <c r="X136" s="50"/>
      <c r="Y136" s="50"/>
      <c r="Z136" s="50"/>
      <c r="AA136" s="50"/>
      <c r="AB136" s="50"/>
      <c r="AC136" s="50"/>
      <c r="AD136" s="50"/>
      <c r="AE136" s="52"/>
      <c r="AG136" s="53"/>
      <c r="AH136" s="53"/>
      <c r="AI136" s="53"/>
      <c r="AJ136" s="53"/>
      <c r="AK136" s="53"/>
      <c r="AL136" s="53"/>
      <c r="AM136" s="53"/>
      <c r="AN136" s="53"/>
      <c r="AO136" s="53"/>
    </row>
    <row r="137" spans="1:41">
      <c r="J137" s="50"/>
      <c r="K137" s="50"/>
      <c r="L137" s="50"/>
      <c r="M137" s="50"/>
      <c r="N137" s="50"/>
      <c r="O137" s="51"/>
      <c r="P137" s="50"/>
      <c r="Q137" s="50"/>
      <c r="R137" s="50"/>
      <c r="S137" s="51"/>
      <c r="T137" s="50"/>
      <c r="U137" s="50"/>
      <c r="V137" s="51"/>
      <c r="W137" s="50"/>
      <c r="X137" s="50"/>
      <c r="Y137" s="50"/>
      <c r="Z137" s="50"/>
      <c r="AA137" s="50"/>
      <c r="AB137" s="50"/>
      <c r="AC137" s="50"/>
      <c r="AD137" s="50"/>
      <c r="AE137" s="52"/>
      <c r="AG137" s="53"/>
      <c r="AH137" s="53"/>
      <c r="AI137" s="53"/>
      <c r="AJ137" s="53"/>
      <c r="AK137" s="53"/>
      <c r="AL137" s="53"/>
      <c r="AM137" s="53"/>
      <c r="AN137" s="53"/>
      <c r="AO137" s="53"/>
    </row>
    <row r="138" spans="1:41">
      <c r="J138" s="50"/>
      <c r="K138" s="50"/>
      <c r="L138" s="50"/>
      <c r="M138" s="50"/>
      <c r="N138" s="50"/>
      <c r="O138" s="51"/>
      <c r="P138" s="50"/>
      <c r="Q138" s="50"/>
      <c r="R138" s="50"/>
      <c r="S138" s="51"/>
      <c r="T138" s="50"/>
      <c r="U138" s="50"/>
      <c r="V138" s="51"/>
      <c r="W138" s="50"/>
      <c r="X138" s="50"/>
      <c r="Y138" s="50"/>
      <c r="Z138" s="50"/>
      <c r="AA138" s="50"/>
      <c r="AB138" s="50"/>
      <c r="AC138" s="50"/>
      <c r="AD138" s="50"/>
      <c r="AE138" s="52"/>
      <c r="AG138" s="53"/>
      <c r="AH138" s="53"/>
      <c r="AI138" s="53"/>
      <c r="AJ138" s="53"/>
      <c r="AK138" s="53"/>
      <c r="AL138" s="53"/>
      <c r="AM138" s="53"/>
      <c r="AN138" s="53"/>
      <c r="AO138" s="53"/>
    </row>
  </sheetData>
  <autoFilter ref="A16:AO134" xr:uid="{00000000-0001-0000-0000-000000000000}"/>
  <mergeCells count="44">
    <mergeCell ref="A6:M8"/>
    <mergeCell ref="AK13:AK15"/>
    <mergeCell ref="AL13:AL15"/>
    <mergeCell ref="AM13:AM15"/>
    <mergeCell ref="AN13:AN15"/>
    <mergeCell ref="S13:S15"/>
    <mergeCell ref="T13:T15"/>
    <mergeCell ref="U13:U15"/>
    <mergeCell ref="V13:V15"/>
    <mergeCell ref="W13:W15"/>
    <mergeCell ref="R13:R15"/>
    <mergeCell ref="F13:F15"/>
    <mergeCell ref="E13:E15"/>
    <mergeCell ref="N13:N15"/>
    <mergeCell ref="Q13:Q15"/>
    <mergeCell ref="P13:P15"/>
    <mergeCell ref="AO13:AO15"/>
    <mergeCell ref="X13:X15"/>
    <mergeCell ref="AJ13:AJ15"/>
    <mergeCell ref="Y13:Y15"/>
    <mergeCell ref="Z13:Z15"/>
    <mergeCell ref="AA13:AA15"/>
    <mergeCell ref="AB13:AB15"/>
    <mergeCell ref="AC13:AC15"/>
    <mergeCell ref="AD13:AD15"/>
    <mergeCell ref="AE13:AE15"/>
    <mergeCell ref="AG13:AG15"/>
    <mergeCell ref="AH13:AH15"/>
    <mergeCell ref="AI13:AI15"/>
    <mergeCell ref="AF13:AF15"/>
    <mergeCell ref="O13:O15"/>
    <mergeCell ref="D13:D15"/>
    <mergeCell ref="C13:C15"/>
    <mergeCell ref="K13:K15"/>
    <mergeCell ref="L13:L15"/>
    <mergeCell ref="A10:J10"/>
    <mergeCell ref="K12:M12"/>
    <mergeCell ref="A13:A15"/>
    <mergeCell ref="B13:B15"/>
    <mergeCell ref="H13:H15"/>
    <mergeCell ref="I13:I15"/>
    <mergeCell ref="M13:M15"/>
    <mergeCell ref="G13:G15"/>
    <mergeCell ref="J13:J15"/>
  </mergeCells>
  <phoneticPr fontId="0" type="noConversion"/>
  <printOptions gridLines="1"/>
  <pageMargins left="0.25" right="0.25" top="1" bottom="1" header="0.5" footer="0.5"/>
  <pageSetup pageOrder="overThenDown" orientation="landscape" r:id="rId1"/>
  <headerFooter alignWithMargins="0">
    <oddHeader>&amp;C&amp;"Arial,Bold"PRIMARY LAYOUT
2023 YEAR-END TAX REPORTING INFORMATION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8AA4075CABB347A3D37BF0045EE911" ma:contentTypeVersion="16" ma:contentTypeDescription="Create a new document." ma:contentTypeScope="" ma:versionID="a707d80c991e1dd91a2071860ac73cae">
  <xsd:schema xmlns:xsd="http://www.w3.org/2001/XMLSchema" xmlns:xs="http://www.w3.org/2001/XMLSchema" xmlns:p="http://schemas.microsoft.com/office/2006/metadata/properties" xmlns:ns2="6a445056-2aa1-433b-a8ea-b92ef527b2c2" xmlns:ns3="13c0d329-d911-4333-92ba-83b62b0c2076" targetNamespace="http://schemas.microsoft.com/office/2006/metadata/properties" ma:root="true" ma:fieldsID="2dbc37b6727509115801b979be7a3ff3" ns2:_="" ns3:_="">
    <xsd:import namespace="6a445056-2aa1-433b-a8ea-b92ef527b2c2"/>
    <xsd:import namespace="13c0d329-d911-4333-92ba-83b62b0c207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SearchPropertie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445056-2aa1-433b-a8ea-b92ef527b2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3b69897-bd5a-45c4-a9d5-4f4ec2d6f0e2"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c0d329-d911-4333-92ba-83b62b0c207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ce1056d2-293a-4e52-9e80-feb16d905bbc}" ma:internalName="TaxCatchAll" ma:showField="CatchAllData" ma:web="13c0d329-d911-4333-92ba-83b62b0c207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8CF259-56F0-44C5-9F1F-C636D13CDE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445056-2aa1-433b-a8ea-b92ef527b2c2"/>
    <ds:schemaRef ds:uri="13c0d329-d911-4333-92ba-83b62b0c20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9ED8A6-8A02-47F7-AA7E-6060685E8D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Primary Layout</vt:lpstr>
      <vt:lpstr>'Primary Layout'!Print_Area</vt:lpstr>
      <vt:lpstr>'Primary Layout'!Print_Titles</vt:lpstr>
    </vt:vector>
  </TitlesOfParts>
  <Manager/>
  <Company>Investment Company Institute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Catherine Barre</dc:creator>
  <cp:keywords/>
  <dc:description/>
  <cp:lastModifiedBy>Justin Katz</cp:lastModifiedBy>
  <cp:revision/>
  <dcterms:created xsi:type="dcterms:W3CDTF">2005-07-20T15:33:39Z</dcterms:created>
  <dcterms:modified xsi:type="dcterms:W3CDTF">2025-02-19T18:54:42Z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20df1db-9955-4087-a541-42c2f5a9332e_Enabled">
    <vt:lpwstr>true</vt:lpwstr>
  </property>
  <property fmtid="{D5CDD505-2E9C-101B-9397-08002B2CF9AE}" pid="3" name="MSIP_Label_320df1db-9955-4087-a541-42c2f5a9332e_SetDate">
    <vt:lpwstr>2025-01-02T16:30:08Z</vt:lpwstr>
  </property>
  <property fmtid="{D5CDD505-2E9C-101B-9397-08002B2CF9AE}" pid="4" name="MSIP_Label_320df1db-9955-4087-a541-42c2f5a9332e_Method">
    <vt:lpwstr>Standard</vt:lpwstr>
  </property>
  <property fmtid="{D5CDD505-2E9C-101B-9397-08002B2CF9AE}" pid="5" name="MSIP_Label_320df1db-9955-4087-a541-42c2f5a9332e_Name">
    <vt:lpwstr>Confidential Information</vt:lpwstr>
  </property>
  <property fmtid="{D5CDD505-2E9C-101B-9397-08002B2CF9AE}" pid="6" name="MSIP_Label_320df1db-9955-4087-a541-42c2f5a9332e_SiteId">
    <vt:lpwstr>eef95730-77bf-4663-a55d-1ddff9335b5b</vt:lpwstr>
  </property>
  <property fmtid="{D5CDD505-2E9C-101B-9397-08002B2CF9AE}" pid="7" name="MSIP_Label_320df1db-9955-4087-a541-42c2f5a9332e_ActionId">
    <vt:lpwstr>a03e4b4a-d525-4306-bf87-98c7e5753315</vt:lpwstr>
  </property>
  <property fmtid="{D5CDD505-2E9C-101B-9397-08002B2CF9AE}" pid="8" name="MSIP_Label_320df1db-9955-4087-a541-42c2f5a9332e_ContentBits">
    <vt:lpwstr>0</vt:lpwstr>
  </property>
</Properties>
</file>